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УК " sheetId="2" r:id="rId1"/>
  </sheets>
  <calcPr calcId="125725"/>
</workbook>
</file>

<file path=xl/calcChain.xml><?xml version="1.0" encoding="utf-8"?>
<calcChain xmlns="http://schemas.openxmlformats.org/spreadsheetml/2006/main">
  <c r="T30" i="2"/>
  <c r="T17"/>
  <c r="T12"/>
  <c r="X12"/>
  <c r="S7"/>
  <c r="W7" s="1"/>
  <c r="S8"/>
  <c r="W8" s="1"/>
  <c r="S9"/>
  <c r="W9" s="1"/>
  <c r="S10"/>
  <c r="W10" s="1"/>
  <c r="S11"/>
  <c r="W11" s="1"/>
  <c r="S13"/>
  <c r="X13" s="1"/>
  <c r="S14"/>
  <c r="X14" s="1"/>
  <c r="S15"/>
  <c r="X15" s="1"/>
  <c r="S16"/>
  <c r="X16" s="1"/>
  <c r="X17"/>
  <c r="S18"/>
  <c r="X18" s="1"/>
  <c r="S19"/>
  <c r="X19" s="1"/>
  <c r="S20"/>
  <c r="X20" s="1"/>
  <c r="S21"/>
  <c r="X21" s="1"/>
  <c r="S22"/>
  <c r="X22" s="1"/>
  <c r="S23"/>
  <c r="W23" s="1"/>
  <c r="S24"/>
  <c r="S25"/>
  <c r="S26"/>
  <c r="S27"/>
  <c r="S28"/>
  <c r="S29"/>
  <c r="S31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9"/>
  <c r="S71"/>
  <c r="S72"/>
  <c r="S73"/>
  <c r="S80"/>
  <c r="S81"/>
  <c r="S74"/>
  <c r="S75"/>
  <c r="S76"/>
  <c r="S77"/>
  <c r="S78"/>
  <c r="S6"/>
  <c r="W6" s="1"/>
  <c r="X23" l="1"/>
  <c r="X77"/>
  <c r="X81"/>
  <c r="X6"/>
  <c r="X68"/>
  <c r="X60"/>
  <c r="X52"/>
  <c r="X44"/>
  <c r="X32"/>
  <c r="X8"/>
  <c r="X74"/>
  <c r="X69"/>
  <c r="X61"/>
  <c r="X57"/>
  <c r="X49"/>
  <c r="X41"/>
  <c r="X37"/>
  <c r="X9"/>
  <c r="X75"/>
  <c r="X73"/>
  <c r="X70"/>
  <c r="X66"/>
  <c r="X62"/>
  <c r="X58"/>
  <c r="X54"/>
  <c r="X50"/>
  <c r="X46"/>
  <c r="X42"/>
  <c r="X38"/>
  <c r="X10"/>
  <c r="X71"/>
  <c r="X64"/>
  <c r="X56"/>
  <c r="X48"/>
  <c r="X40"/>
  <c r="X36"/>
  <c r="X78"/>
  <c r="X72"/>
  <c r="X65"/>
  <c r="X53"/>
  <c r="X45"/>
  <c r="X33"/>
  <c r="X76"/>
  <c r="X80"/>
  <c r="X79"/>
  <c r="X67"/>
  <c r="X63"/>
  <c r="X59"/>
  <c r="X55"/>
  <c r="X51"/>
  <c r="X47"/>
  <c r="X43"/>
  <c r="X39"/>
  <c r="X35"/>
  <c r="X34"/>
  <c r="X11"/>
  <c r="X7"/>
  <c r="X31"/>
  <c r="X30"/>
  <c r="X29"/>
  <c r="X27" l="1"/>
  <c r="X26"/>
  <c r="W25"/>
  <c r="W28"/>
  <c r="W27"/>
  <c r="X25"/>
  <c r="X28"/>
  <c r="X24"/>
  <c r="W26"/>
  <c r="W24"/>
  <c r="W18" l="1"/>
  <c r="W19"/>
  <c r="W20"/>
  <c r="W21"/>
  <c r="W22"/>
</calcChain>
</file>

<file path=xl/sharedStrings.xml><?xml version="1.0" encoding="utf-8"?>
<sst xmlns="http://schemas.openxmlformats.org/spreadsheetml/2006/main" count="1265" uniqueCount="81">
  <si>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</si>
  <si>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</si>
  <si>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</si>
  <si>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</si>
  <si>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</si>
  <si>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</si>
  <si>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</si>
  <si>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</si>
  <si>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</si>
  <si>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</si>
  <si>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</si>
  <si>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</si>
  <si>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</si>
  <si>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</si>
  <si>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</si>
  <si>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</si>
  <si>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</si>
  <si>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нет</t>
  </si>
  <si>
    <t>Атласова</t>
  </si>
  <si>
    <t>Рябикова</t>
  </si>
  <si>
    <t>Джамбула</t>
  </si>
  <si>
    <t>Гоголя</t>
  </si>
  <si>
    <t>11</t>
  </si>
  <si>
    <t>13</t>
  </si>
  <si>
    <t>15</t>
  </si>
  <si>
    <t>17</t>
  </si>
  <si>
    <t>Румянцева</t>
  </si>
  <si>
    <t>22</t>
  </si>
  <si>
    <t>24</t>
  </si>
  <si>
    <t>Терешковой</t>
  </si>
  <si>
    <t>19</t>
  </si>
  <si>
    <t>21</t>
  </si>
  <si>
    <t>Год постройки</t>
  </si>
  <si>
    <t>Год ввода в эксплуатацию</t>
  </si>
  <si>
    <t>Маркова</t>
  </si>
  <si>
    <t>А Рыбака</t>
  </si>
  <si>
    <t>Видная</t>
  </si>
  <si>
    <t>Еловая</t>
  </si>
  <si>
    <t>1</t>
  </si>
  <si>
    <t>2</t>
  </si>
  <si>
    <t>3</t>
  </si>
  <si>
    <t>4</t>
  </si>
  <si>
    <t>5</t>
  </si>
  <si>
    <t>6</t>
  </si>
  <si>
    <t>Изумрудная</t>
  </si>
  <si>
    <t>2013</t>
  </si>
  <si>
    <t>Медовая</t>
  </si>
  <si>
    <t>8</t>
  </si>
  <si>
    <t>Пихтовая</t>
  </si>
  <si>
    <t>2011</t>
  </si>
  <si>
    <t>Рассветная</t>
  </si>
  <si>
    <t>Ромашковая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</si>
  <si>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</si>
  <si>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</si>
  <si>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</si>
  <si>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</si>
  <si>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</si>
  <si>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</si>
  <si>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</si>
  <si>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</si>
  <si>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</si>
  <si>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</si>
  <si>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</si>
  <si>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</si>
  <si>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</si>
  <si>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</si>
  <si>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</si>
  <si>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</si>
  <si>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</si>
  <si>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</si>
  <si>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</si>
  <si>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</si>
  <si>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</si>
  <si>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7</t>
  </si>
  <si>
    <t xml:space="preserve">да </t>
  </si>
  <si>
    <t>да</t>
  </si>
  <si>
    <t>б</t>
  </si>
  <si>
    <t>Степень физического износа</t>
  </si>
  <si>
    <t>Индивидуальный проект</t>
  </si>
  <si>
    <t>не присвоен</t>
  </si>
  <si>
    <t>Общая информация о МКД, управление, которыми осуществляет управляющая компания, в том числе характеристика МКД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</si>
</sst>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0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4" fontId="3" fillId="2" borderId="2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2"/>
  <sheetViews>
    <sheetView tabSelected="1" zoomScaleNormal="100" workbookViewId="0">
      <pane xSplit="6" ySplit="5" topLeftCell="G63" activePane="bottomRight" state="frozen"/>
      <selection pane="topRight" activeCell="G1" sqref="G1"/>
      <selection pane="bottomLeft" activeCell="A6" sqref="A6"/>
      <selection pane="bottomRight" activeCell="J73" sqref="J73:J74"/>
    </sheetView>
  </sheetViews>
  <sheetFormatPr defaultRowHeight="15"/>
  <cols>
    <col min="1" max="1" width="9.140625" style="1"/>
    <col min="2" max="2" width="15.5703125" style="1" customWidth="1"/>
    <col min="3" max="3" width="6.85546875" style="1" hidden="1" customWidth="1"/>
    <col min="4" max="4" width="14.85546875" style="1" customWidth="1"/>
    <col min="5" max="6" width="6.28515625" style="1" customWidth="1"/>
    <col min="7" max="7" width="10.42578125" style="1" customWidth="1"/>
    <col min="8" max="8" width="11.85546875" style="1" customWidth="1"/>
    <col min="9" max="9" width="14.140625" style="2" customWidth="1"/>
    <col min="10" max="10" width="20" style="1" customWidth="1"/>
    <col min="11" max="17" width="8.5703125" style="1" customWidth="1"/>
    <col min="18" max="18" width="11.42578125" style="1" customWidth="1"/>
    <col min="19" max="19" width="15.140625" style="1" customWidth="1"/>
    <col min="20" max="20" width="14" style="1" customWidth="1"/>
    <col min="21" max="21" width="10.5703125" style="1" customWidth="1"/>
    <col min="22" max="22" width="14" style="1" customWidth="1"/>
    <col min="23" max="23" width="12.42578125" style="1" customWidth="1"/>
    <col min="24" max="24" width="9.5703125" style="1" customWidth="1"/>
    <col min="25" max="28" width="9.140625" style="1" customWidth="1"/>
    <col min="29" max="29" width="9.140625" style="1" hidden="1" customWidth="1"/>
    <col min="30" max="32" width="9.140625" style="1" customWidth="1"/>
    <col min="33" max="16384" width="9.140625" style="1"/>
  </cols>
  <sheetData>
    <row r="1" spans="1:32" ht="20.25">
      <c r="A1" s="61" t="s">
        <v>80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2" ht="32.25" customHeight="1">
      <c r="A2" s="47" t="s">
        <v>2</v>
      </c>
      <c r="B2" s="47" t="s">
        <v>3</v>
      </c>
      <c r="C2" s="55" t="s">
        <v>53</v>
      </c>
      <c r="D2" s="57"/>
      <c r="E2" s="57"/>
      <c r="F2" s="56"/>
      <c r="G2" s="47" t="s">
        <v>32</v>
      </c>
      <c r="H2" s="47" t="s">
        <v>33</v>
      </c>
      <c r="I2" s="47" t="s">
        <v>52</v>
      </c>
      <c r="J2" s="47" t="s">
        <v>54</v>
      </c>
      <c r="K2" s="47" t="s">
        <v>77</v>
      </c>
      <c r="L2" s="55" t="s">
        <v>55</v>
      </c>
      <c r="M2" s="56"/>
      <c r="N2" s="47" t="s">
        <v>4</v>
      </c>
      <c r="O2" s="41" t="s">
        <v>7</v>
      </c>
      <c r="P2" s="55" t="s">
        <v>58</v>
      </c>
      <c r="Q2" s="56"/>
      <c r="R2" s="47" t="s">
        <v>5</v>
      </c>
      <c r="S2" s="50" t="s">
        <v>6</v>
      </c>
      <c r="T2" s="51"/>
      <c r="U2" s="51"/>
      <c r="V2" s="52"/>
      <c r="W2" s="41" t="s">
        <v>62</v>
      </c>
      <c r="X2" s="41" t="s">
        <v>63</v>
      </c>
      <c r="Y2" s="41" t="s">
        <v>64</v>
      </c>
      <c r="Z2" s="41" t="s">
        <v>65</v>
      </c>
      <c r="AA2" s="41" t="s">
        <v>66</v>
      </c>
      <c r="AB2" s="41" t="s">
        <v>67</v>
      </c>
      <c r="AC2" s="41" t="s">
        <v>68</v>
      </c>
      <c r="AD2" s="44" t="s">
        <v>69</v>
      </c>
      <c r="AE2" s="45"/>
      <c r="AF2" s="46"/>
    </row>
    <row r="3" spans="1:32" ht="15.75" customHeight="1">
      <c r="A3" s="48"/>
      <c r="B3" s="48"/>
      <c r="C3" s="47" t="s">
        <v>8</v>
      </c>
      <c r="D3" s="47" t="s">
        <v>9</v>
      </c>
      <c r="E3" s="47" t="s">
        <v>10</v>
      </c>
      <c r="F3" s="47" t="s">
        <v>11</v>
      </c>
      <c r="G3" s="48"/>
      <c r="H3" s="48"/>
      <c r="I3" s="48"/>
      <c r="J3" s="48"/>
      <c r="K3" s="48"/>
      <c r="L3" s="47" t="s">
        <v>56</v>
      </c>
      <c r="M3" s="47" t="s">
        <v>57</v>
      </c>
      <c r="N3" s="48"/>
      <c r="O3" s="42"/>
      <c r="P3" s="47" t="s">
        <v>59</v>
      </c>
      <c r="Q3" s="47" t="s">
        <v>60</v>
      </c>
      <c r="R3" s="48"/>
      <c r="S3" s="47" t="s">
        <v>12</v>
      </c>
      <c r="T3" s="53" t="s">
        <v>13</v>
      </c>
      <c r="U3" s="54"/>
      <c r="V3" s="33"/>
      <c r="W3" s="42"/>
      <c r="X3" s="42"/>
      <c r="Y3" s="42"/>
      <c r="Z3" s="42"/>
      <c r="AA3" s="42"/>
      <c r="AB3" s="42"/>
      <c r="AC3" s="42"/>
      <c r="AD3" s="41" t="s">
        <v>70</v>
      </c>
      <c r="AE3" s="41" t="s">
        <v>71</v>
      </c>
      <c r="AF3" s="41" t="s">
        <v>72</v>
      </c>
    </row>
    <row r="4" spans="1:32" ht="110.2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3"/>
      <c r="P4" s="49"/>
      <c r="Q4" s="49"/>
      <c r="R4" s="49"/>
      <c r="S4" s="49"/>
      <c r="T4" s="31" t="s">
        <v>61</v>
      </c>
      <c r="U4" s="5" t="s">
        <v>14</v>
      </c>
      <c r="V4" s="5" t="s">
        <v>15</v>
      </c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ht="15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8">
        <v>11</v>
      </c>
      <c r="L5" s="38">
        <v>12</v>
      </c>
      <c r="M5" s="38">
        <v>13</v>
      </c>
      <c r="N5" s="38">
        <v>14</v>
      </c>
      <c r="O5" s="38">
        <v>15</v>
      </c>
      <c r="P5" s="38">
        <v>16</v>
      </c>
      <c r="Q5" s="38">
        <v>17</v>
      </c>
      <c r="R5" s="38">
        <v>18</v>
      </c>
      <c r="S5" s="38">
        <v>19</v>
      </c>
      <c r="T5" s="38">
        <v>20</v>
      </c>
      <c r="U5" s="38">
        <v>21</v>
      </c>
      <c r="V5" s="38">
        <v>22</v>
      </c>
      <c r="W5" s="38">
        <v>23</v>
      </c>
      <c r="X5" s="38">
        <v>24</v>
      </c>
      <c r="Y5" s="38">
        <v>25</v>
      </c>
      <c r="Z5" s="38">
        <v>26</v>
      </c>
      <c r="AA5" s="38">
        <v>27</v>
      </c>
      <c r="AB5" s="38">
        <v>28</v>
      </c>
      <c r="AC5" s="38">
        <v>29</v>
      </c>
      <c r="AD5" s="38">
        <v>30</v>
      </c>
      <c r="AE5" s="38">
        <v>31</v>
      </c>
      <c r="AF5" s="38">
        <v>32</v>
      </c>
    </row>
    <row r="6" spans="1:32" ht="24" customHeight="1">
      <c r="A6" s="34">
        <v>1</v>
      </c>
      <c r="B6" s="5" t="s">
        <v>16</v>
      </c>
      <c r="C6" s="32"/>
      <c r="D6" s="7" t="s">
        <v>19</v>
      </c>
      <c r="E6" s="7">
        <v>36</v>
      </c>
      <c r="F6" s="7">
        <v>1</v>
      </c>
      <c r="G6" s="32">
        <v>2009</v>
      </c>
      <c r="H6" s="32">
        <v>2009</v>
      </c>
      <c r="I6" s="58" t="s">
        <v>78</v>
      </c>
      <c r="J6" s="32" t="s">
        <v>0</v>
      </c>
      <c r="K6" s="39">
        <v>0</v>
      </c>
      <c r="L6" s="8">
        <v>12</v>
      </c>
      <c r="M6" s="8"/>
      <c r="N6" s="7">
        <v>1</v>
      </c>
      <c r="O6" s="7">
        <v>2</v>
      </c>
      <c r="P6" s="8">
        <v>84</v>
      </c>
      <c r="Q6" s="9">
        <v>4</v>
      </c>
      <c r="R6" s="33" t="s">
        <v>17</v>
      </c>
      <c r="S6" s="40">
        <f>T6+U6</f>
        <v>3461.3</v>
      </c>
      <c r="T6" s="26">
        <v>3222.3</v>
      </c>
      <c r="U6" s="26">
        <v>239</v>
      </c>
      <c r="V6" s="13">
        <v>1132.0999999999999</v>
      </c>
      <c r="W6" s="16">
        <f>7500/30867.2*S6</f>
        <v>841.01408614969944</v>
      </c>
      <c r="X6" s="16">
        <f>1007/22405.1*S6</f>
        <v>155.56855805151505</v>
      </c>
      <c r="Y6" s="59" t="s">
        <v>17</v>
      </c>
      <c r="Z6" s="59" t="s">
        <v>1</v>
      </c>
      <c r="AA6" s="59" t="s">
        <v>1</v>
      </c>
      <c r="AB6" s="60" t="s">
        <v>79</v>
      </c>
      <c r="AC6" s="7" t="s">
        <v>1</v>
      </c>
      <c r="AD6" s="7" t="s">
        <v>74</v>
      </c>
      <c r="AE6" s="7" t="s">
        <v>75</v>
      </c>
      <c r="AF6" s="7" t="s">
        <v>1</v>
      </c>
    </row>
    <row r="7" spans="1:32" ht="24" customHeight="1">
      <c r="A7" s="34">
        <v>2</v>
      </c>
      <c r="B7" s="5" t="s">
        <v>16</v>
      </c>
      <c r="C7" s="32"/>
      <c r="D7" s="7" t="s">
        <v>19</v>
      </c>
      <c r="E7" s="7">
        <v>36</v>
      </c>
      <c r="F7" s="7">
        <v>2</v>
      </c>
      <c r="G7" s="32">
        <v>2009</v>
      </c>
      <c r="H7" s="32">
        <v>2009</v>
      </c>
      <c r="I7" s="58" t="s">
        <v>78</v>
      </c>
      <c r="J7" s="32" t="s">
        <v>0</v>
      </c>
      <c r="K7" s="39">
        <v>0</v>
      </c>
      <c r="L7" s="8">
        <v>10</v>
      </c>
      <c r="M7" s="8"/>
      <c r="N7" s="7">
        <v>1</v>
      </c>
      <c r="O7" s="7">
        <v>1</v>
      </c>
      <c r="P7" s="8">
        <v>69</v>
      </c>
      <c r="Q7" s="9">
        <v>3</v>
      </c>
      <c r="R7" s="33" t="s">
        <v>17</v>
      </c>
      <c r="S7" s="40">
        <f t="shared" ref="S7:S70" si="0">T7+U7</f>
        <v>3235.8999999999996</v>
      </c>
      <c r="T7" s="26">
        <v>2979.7</v>
      </c>
      <c r="U7" s="26">
        <v>256.2</v>
      </c>
      <c r="V7" s="13">
        <v>757.1</v>
      </c>
      <c r="W7" s="16">
        <f t="shared" ref="W7:W11" si="1">7500/30867.2*S7</f>
        <v>786.24721387103455</v>
      </c>
      <c r="X7" s="16">
        <f t="shared" ref="X7:X11" si="2">1007/22405.1*S7</f>
        <v>145.43792707910251</v>
      </c>
      <c r="Y7" s="59" t="s">
        <v>17</v>
      </c>
      <c r="Z7" s="59" t="s">
        <v>1</v>
      </c>
      <c r="AA7" s="59" t="s">
        <v>1</v>
      </c>
      <c r="AB7" s="60" t="s">
        <v>79</v>
      </c>
      <c r="AC7" s="7" t="s">
        <v>1</v>
      </c>
      <c r="AD7" s="7" t="s">
        <v>74</v>
      </c>
      <c r="AE7" s="7" t="s">
        <v>75</v>
      </c>
      <c r="AF7" s="7" t="s">
        <v>1</v>
      </c>
    </row>
    <row r="8" spans="1:32" ht="24" customHeight="1">
      <c r="A8" s="34">
        <v>3</v>
      </c>
      <c r="B8" s="5" t="s">
        <v>16</v>
      </c>
      <c r="C8" s="32"/>
      <c r="D8" s="7" t="s">
        <v>19</v>
      </c>
      <c r="E8" s="7">
        <v>36</v>
      </c>
      <c r="F8" s="7">
        <v>3</v>
      </c>
      <c r="G8" s="32">
        <v>2009</v>
      </c>
      <c r="H8" s="32">
        <v>2009</v>
      </c>
      <c r="I8" s="58" t="s">
        <v>78</v>
      </c>
      <c r="J8" s="32" t="s">
        <v>0</v>
      </c>
      <c r="K8" s="39">
        <v>0</v>
      </c>
      <c r="L8" s="8">
        <v>14</v>
      </c>
      <c r="M8" s="8"/>
      <c r="N8" s="7">
        <v>1</v>
      </c>
      <c r="O8" s="7">
        <v>2</v>
      </c>
      <c r="P8" s="8">
        <v>126</v>
      </c>
      <c r="Q8" s="9">
        <v>3</v>
      </c>
      <c r="R8" s="33" t="s">
        <v>17</v>
      </c>
      <c r="S8" s="40">
        <f t="shared" si="0"/>
        <v>4061.9</v>
      </c>
      <c r="T8" s="26">
        <v>3796.9</v>
      </c>
      <c r="U8" s="26">
        <v>265</v>
      </c>
      <c r="V8" s="13">
        <v>1328.7</v>
      </c>
      <c r="W8" s="16">
        <f t="shared" si="1"/>
        <v>986.94568992328425</v>
      </c>
      <c r="X8" s="16">
        <f t="shared" si="2"/>
        <v>182.56259958670125</v>
      </c>
      <c r="Y8" s="59" t="s">
        <v>17</v>
      </c>
      <c r="Z8" s="59" t="s">
        <v>1</v>
      </c>
      <c r="AA8" s="59" t="s">
        <v>1</v>
      </c>
      <c r="AB8" s="60" t="s">
        <v>79</v>
      </c>
      <c r="AC8" s="7" t="s">
        <v>1</v>
      </c>
      <c r="AD8" s="7" t="s">
        <v>74</v>
      </c>
      <c r="AE8" s="7" t="s">
        <v>75</v>
      </c>
      <c r="AF8" s="7" t="s">
        <v>1</v>
      </c>
    </row>
    <row r="9" spans="1:32" ht="24" customHeight="1">
      <c r="A9" s="34">
        <v>4</v>
      </c>
      <c r="B9" s="5" t="s">
        <v>16</v>
      </c>
      <c r="C9" s="32"/>
      <c r="D9" s="7" t="s">
        <v>19</v>
      </c>
      <c r="E9" s="7">
        <v>36</v>
      </c>
      <c r="F9" s="7">
        <v>4</v>
      </c>
      <c r="G9" s="32">
        <v>2009</v>
      </c>
      <c r="H9" s="32">
        <v>2009</v>
      </c>
      <c r="I9" s="58" t="s">
        <v>78</v>
      </c>
      <c r="J9" s="32" t="s">
        <v>0</v>
      </c>
      <c r="K9" s="39">
        <v>0</v>
      </c>
      <c r="L9" s="8">
        <v>14</v>
      </c>
      <c r="M9" s="8"/>
      <c r="N9" s="7">
        <v>1</v>
      </c>
      <c r="O9" s="7">
        <v>2</v>
      </c>
      <c r="P9" s="8">
        <v>126</v>
      </c>
      <c r="Q9" s="9">
        <v>3</v>
      </c>
      <c r="R9" s="33" t="s">
        <v>17</v>
      </c>
      <c r="S9" s="40">
        <f t="shared" si="0"/>
        <v>4056.9</v>
      </c>
      <c r="T9" s="26">
        <v>3807.5</v>
      </c>
      <c r="U9" s="26">
        <v>249.4</v>
      </c>
      <c r="V9" s="13">
        <v>1376.6</v>
      </c>
      <c r="W9" s="16">
        <f t="shared" si="1"/>
        <v>985.73080810698741</v>
      </c>
      <c r="X9" s="16">
        <f t="shared" si="2"/>
        <v>182.33787396619519</v>
      </c>
      <c r="Y9" s="59" t="s">
        <v>17</v>
      </c>
      <c r="Z9" s="59" t="s">
        <v>1</v>
      </c>
      <c r="AA9" s="59" t="s">
        <v>1</v>
      </c>
      <c r="AB9" s="60" t="s">
        <v>79</v>
      </c>
      <c r="AC9" s="7" t="s">
        <v>1</v>
      </c>
      <c r="AD9" s="7" t="s">
        <v>74</v>
      </c>
      <c r="AE9" s="7" t="s">
        <v>75</v>
      </c>
      <c r="AF9" s="7" t="s">
        <v>1</v>
      </c>
    </row>
    <row r="10" spans="1:32" ht="24" customHeight="1">
      <c r="A10" s="34">
        <v>5</v>
      </c>
      <c r="B10" s="5" t="s">
        <v>16</v>
      </c>
      <c r="C10" s="32"/>
      <c r="D10" s="7" t="s">
        <v>19</v>
      </c>
      <c r="E10" s="7">
        <v>36</v>
      </c>
      <c r="F10" s="7">
        <v>5</v>
      </c>
      <c r="G10" s="32">
        <v>2009</v>
      </c>
      <c r="H10" s="32">
        <v>2009</v>
      </c>
      <c r="I10" s="58" t="s">
        <v>78</v>
      </c>
      <c r="J10" s="32" t="s">
        <v>0</v>
      </c>
      <c r="K10" s="39">
        <v>0</v>
      </c>
      <c r="L10" s="8">
        <v>14</v>
      </c>
      <c r="M10" s="8"/>
      <c r="N10" s="7">
        <v>1</v>
      </c>
      <c r="O10" s="7">
        <v>2</v>
      </c>
      <c r="P10" s="8">
        <v>126</v>
      </c>
      <c r="Q10" s="9">
        <v>3</v>
      </c>
      <c r="R10" s="33" t="s">
        <v>17</v>
      </c>
      <c r="S10" s="40">
        <f t="shared" si="0"/>
        <v>4326.5</v>
      </c>
      <c r="T10" s="26">
        <v>3786.3</v>
      </c>
      <c r="U10" s="26">
        <v>540.20000000000005</v>
      </c>
      <c r="V10" s="13">
        <v>1071.0999999999999</v>
      </c>
      <c r="W10" s="16">
        <f t="shared" si="1"/>
        <v>1051.2372356417168</v>
      </c>
      <c r="X10" s="16">
        <f t="shared" si="2"/>
        <v>194.45507942388116</v>
      </c>
      <c r="Y10" s="59" t="s">
        <v>17</v>
      </c>
      <c r="Z10" s="59" t="s">
        <v>1</v>
      </c>
      <c r="AA10" s="59" t="s">
        <v>1</v>
      </c>
      <c r="AB10" s="60" t="s">
        <v>79</v>
      </c>
      <c r="AC10" s="7" t="s">
        <v>1</v>
      </c>
      <c r="AD10" s="7" t="s">
        <v>74</v>
      </c>
      <c r="AE10" s="7" t="s">
        <v>75</v>
      </c>
      <c r="AF10" s="7" t="s">
        <v>1</v>
      </c>
    </row>
    <row r="11" spans="1:32" ht="24" customHeight="1">
      <c r="A11" s="34">
        <v>6</v>
      </c>
      <c r="B11" s="5" t="s">
        <v>16</v>
      </c>
      <c r="C11" s="32"/>
      <c r="D11" s="7" t="s">
        <v>19</v>
      </c>
      <c r="E11" s="7">
        <v>36</v>
      </c>
      <c r="F11" s="7">
        <v>6</v>
      </c>
      <c r="G11" s="32">
        <v>2009</v>
      </c>
      <c r="H11" s="32">
        <v>2009</v>
      </c>
      <c r="I11" s="58" t="s">
        <v>78</v>
      </c>
      <c r="J11" s="32" t="s">
        <v>0</v>
      </c>
      <c r="K11" s="39">
        <v>0</v>
      </c>
      <c r="L11" s="8">
        <v>10</v>
      </c>
      <c r="M11" s="8"/>
      <c r="N11" s="7">
        <v>1</v>
      </c>
      <c r="O11" s="7">
        <v>1</v>
      </c>
      <c r="P11" s="8">
        <v>68</v>
      </c>
      <c r="Q11" s="9">
        <v>3</v>
      </c>
      <c r="R11" s="33" t="s">
        <v>17</v>
      </c>
      <c r="S11" s="40">
        <f t="shared" si="0"/>
        <v>3262.6</v>
      </c>
      <c r="T11" s="26">
        <v>3007.6</v>
      </c>
      <c r="U11" s="26">
        <v>255</v>
      </c>
      <c r="V11" s="13">
        <v>770.4</v>
      </c>
      <c r="W11" s="16">
        <f t="shared" si="1"/>
        <v>792.73468277006009</v>
      </c>
      <c r="X11" s="16">
        <f t="shared" si="2"/>
        <v>146.63796189260481</v>
      </c>
      <c r="Y11" s="59" t="s">
        <v>17</v>
      </c>
      <c r="Z11" s="59" t="s">
        <v>1</v>
      </c>
      <c r="AA11" s="59" t="s">
        <v>1</v>
      </c>
      <c r="AB11" s="60" t="s">
        <v>79</v>
      </c>
      <c r="AC11" s="7" t="s">
        <v>1</v>
      </c>
      <c r="AD11" s="7" t="s">
        <v>74</v>
      </c>
      <c r="AE11" s="7" t="s">
        <v>75</v>
      </c>
      <c r="AF11" s="7" t="s">
        <v>1</v>
      </c>
    </row>
    <row r="12" spans="1:32" ht="24" customHeight="1">
      <c r="A12" s="34">
        <v>7</v>
      </c>
      <c r="B12" s="5" t="s">
        <v>16</v>
      </c>
      <c r="C12" s="32"/>
      <c r="D12" s="7" t="s">
        <v>20</v>
      </c>
      <c r="E12" s="7">
        <v>30</v>
      </c>
      <c r="F12" s="7">
        <v>1</v>
      </c>
      <c r="G12" s="32">
        <v>2009</v>
      </c>
      <c r="H12" s="32">
        <v>2009</v>
      </c>
      <c r="I12" s="58" t="s">
        <v>78</v>
      </c>
      <c r="J12" s="32" t="s">
        <v>0</v>
      </c>
      <c r="K12" s="39">
        <v>0</v>
      </c>
      <c r="L12" s="8">
        <v>12</v>
      </c>
      <c r="M12" s="8"/>
      <c r="N12" s="7">
        <v>1</v>
      </c>
      <c r="O12" s="7">
        <v>2</v>
      </c>
      <c r="P12" s="24">
        <v>60</v>
      </c>
      <c r="Q12" s="25">
        <v>8</v>
      </c>
      <c r="R12" s="33" t="s">
        <v>17</v>
      </c>
      <c r="S12" s="40">
        <v>4718.2</v>
      </c>
      <c r="T12" s="26">
        <f>S12-U12</f>
        <v>4167.0999999999995</v>
      </c>
      <c r="U12" s="34">
        <v>551.1</v>
      </c>
      <c r="V12" s="13">
        <v>919.6</v>
      </c>
      <c r="W12" s="16">
        <v>2100.3317615065098</v>
      </c>
      <c r="X12" s="16">
        <f>2400/31628.9*S12</f>
        <v>358.01687697011278</v>
      </c>
      <c r="Y12" s="59" t="s">
        <v>17</v>
      </c>
      <c r="Z12" s="59" t="s">
        <v>1</v>
      </c>
      <c r="AA12" s="59" t="s">
        <v>1</v>
      </c>
      <c r="AB12" s="60" t="s">
        <v>79</v>
      </c>
      <c r="AC12" s="7" t="s">
        <v>1</v>
      </c>
      <c r="AD12" s="7" t="s">
        <v>74</v>
      </c>
      <c r="AE12" s="7" t="s">
        <v>75</v>
      </c>
      <c r="AF12" s="7" t="s">
        <v>1</v>
      </c>
    </row>
    <row r="13" spans="1:32" ht="24" customHeight="1">
      <c r="A13" s="34">
        <v>8</v>
      </c>
      <c r="B13" s="5" t="s">
        <v>16</v>
      </c>
      <c r="C13" s="32"/>
      <c r="D13" s="7" t="s">
        <v>20</v>
      </c>
      <c r="E13" s="7">
        <v>30</v>
      </c>
      <c r="F13" s="7">
        <v>2</v>
      </c>
      <c r="G13" s="32">
        <v>2009</v>
      </c>
      <c r="H13" s="32">
        <v>2009</v>
      </c>
      <c r="I13" s="58" t="s">
        <v>78</v>
      </c>
      <c r="J13" s="32" t="s">
        <v>0</v>
      </c>
      <c r="K13" s="39">
        <v>0</v>
      </c>
      <c r="L13" s="8">
        <v>9</v>
      </c>
      <c r="M13" s="8"/>
      <c r="N13" s="7">
        <v>1</v>
      </c>
      <c r="O13" s="7">
        <v>1</v>
      </c>
      <c r="P13" s="8">
        <v>63</v>
      </c>
      <c r="Q13" s="9">
        <v>5</v>
      </c>
      <c r="R13" s="33" t="s">
        <v>17</v>
      </c>
      <c r="S13" s="40">
        <f t="shared" si="0"/>
        <v>2882.1</v>
      </c>
      <c r="T13" s="26">
        <v>2337.1999999999998</v>
      </c>
      <c r="U13" s="34">
        <v>544.9</v>
      </c>
      <c r="V13" s="13">
        <v>637.9</v>
      </c>
      <c r="W13" s="28">
        <v>1335.3406357182389</v>
      </c>
      <c r="X13" s="16">
        <f t="shared" ref="X13:X17" si="3">2400/31628.9*S13</f>
        <v>218.69366307396083</v>
      </c>
      <c r="Y13" s="59" t="s">
        <v>17</v>
      </c>
      <c r="Z13" s="59" t="s">
        <v>1</v>
      </c>
      <c r="AA13" s="59" t="s">
        <v>1</v>
      </c>
      <c r="AB13" s="60" t="s">
        <v>79</v>
      </c>
      <c r="AC13" s="7" t="s">
        <v>1</v>
      </c>
      <c r="AD13" s="7" t="s">
        <v>74</v>
      </c>
      <c r="AE13" s="7" t="s">
        <v>75</v>
      </c>
      <c r="AF13" s="7" t="s">
        <v>1</v>
      </c>
    </row>
    <row r="14" spans="1:32" ht="24" customHeight="1">
      <c r="A14" s="34">
        <v>9</v>
      </c>
      <c r="B14" s="5" t="s">
        <v>16</v>
      </c>
      <c r="C14" s="32"/>
      <c r="D14" s="7" t="s">
        <v>20</v>
      </c>
      <c r="E14" s="7">
        <v>30</v>
      </c>
      <c r="F14" s="7">
        <v>3</v>
      </c>
      <c r="G14" s="32">
        <v>2009</v>
      </c>
      <c r="H14" s="32">
        <v>2009</v>
      </c>
      <c r="I14" s="58" t="s">
        <v>78</v>
      </c>
      <c r="J14" s="32" t="s">
        <v>0</v>
      </c>
      <c r="K14" s="39">
        <v>0</v>
      </c>
      <c r="L14" s="8">
        <v>13</v>
      </c>
      <c r="M14" s="8"/>
      <c r="N14" s="7">
        <v>1</v>
      </c>
      <c r="O14" s="7">
        <v>2</v>
      </c>
      <c r="P14" s="8">
        <v>65</v>
      </c>
      <c r="Q14" s="9">
        <v>10</v>
      </c>
      <c r="R14" s="33" t="s">
        <v>17</v>
      </c>
      <c r="S14" s="40">
        <f t="shared" si="0"/>
        <v>3441.8999999999996</v>
      </c>
      <c r="T14" s="26">
        <v>3273.2</v>
      </c>
      <c r="U14" s="34">
        <v>168.7</v>
      </c>
      <c r="V14" s="13">
        <v>1121.2</v>
      </c>
      <c r="W14" s="16">
        <v>1594.9863427570306</v>
      </c>
      <c r="X14" s="16">
        <f t="shared" si="3"/>
        <v>261.1712705784899</v>
      </c>
      <c r="Y14" s="59" t="s">
        <v>17</v>
      </c>
      <c r="Z14" s="59" t="s">
        <v>1</v>
      </c>
      <c r="AA14" s="59" t="s">
        <v>1</v>
      </c>
      <c r="AB14" s="60" t="s">
        <v>79</v>
      </c>
      <c r="AC14" s="7" t="s">
        <v>1</v>
      </c>
      <c r="AD14" s="7" t="s">
        <v>74</v>
      </c>
      <c r="AE14" s="7" t="s">
        <v>75</v>
      </c>
      <c r="AF14" s="7" t="s">
        <v>1</v>
      </c>
    </row>
    <row r="15" spans="1:32" ht="24" customHeight="1">
      <c r="A15" s="34">
        <v>10</v>
      </c>
      <c r="B15" s="5" t="s">
        <v>16</v>
      </c>
      <c r="C15" s="32"/>
      <c r="D15" s="7" t="s">
        <v>20</v>
      </c>
      <c r="E15" s="7">
        <v>30</v>
      </c>
      <c r="F15" s="7">
        <v>4</v>
      </c>
      <c r="G15" s="32">
        <v>2009</v>
      </c>
      <c r="H15" s="32">
        <v>2009</v>
      </c>
      <c r="I15" s="58" t="s">
        <v>78</v>
      </c>
      <c r="J15" s="32" t="s">
        <v>0</v>
      </c>
      <c r="K15" s="39">
        <v>0</v>
      </c>
      <c r="L15" s="8">
        <v>15</v>
      </c>
      <c r="M15" s="8"/>
      <c r="N15" s="7">
        <v>1</v>
      </c>
      <c r="O15" s="7">
        <v>2</v>
      </c>
      <c r="P15" s="8">
        <v>60</v>
      </c>
      <c r="Q15" s="9">
        <v>7</v>
      </c>
      <c r="R15" s="33" t="s">
        <v>17</v>
      </c>
      <c r="S15" s="40">
        <f t="shared" si="0"/>
        <v>3991.4</v>
      </c>
      <c r="T15" s="26">
        <v>3833.4</v>
      </c>
      <c r="U15" s="34">
        <v>158</v>
      </c>
      <c r="V15" s="13">
        <v>1189.8</v>
      </c>
      <c r="W15" s="16">
        <v>1849.3038456007007</v>
      </c>
      <c r="X15" s="16">
        <f t="shared" si="3"/>
        <v>302.86731438652623</v>
      </c>
      <c r="Y15" s="59" t="s">
        <v>17</v>
      </c>
      <c r="Z15" s="59" t="s">
        <v>1</v>
      </c>
      <c r="AA15" s="59" t="s">
        <v>1</v>
      </c>
      <c r="AB15" s="60" t="s">
        <v>79</v>
      </c>
      <c r="AC15" s="7" t="s">
        <v>1</v>
      </c>
      <c r="AD15" s="7" t="s">
        <v>74</v>
      </c>
      <c r="AE15" s="7" t="s">
        <v>75</v>
      </c>
      <c r="AF15" s="7" t="s">
        <v>1</v>
      </c>
    </row>
    <row r="16" spans="1:32" ht="24" customHeight="1">
      <c r="A16" s="34">
        <v>11</v>
      </c>
      <c r="B16" s="5" t="s">
        <v>16</v>
      </c>
      <c r="C16" s="32"/>
      <c r="D16" s="7" t="s">
        <v>20</v>
      </c>
      <c r="E16" s="7">
        <v>30</v>
      </c>
      <c r="F16" s="7">
        <v>5</v>
      </c>
      <c r="G16" s="32">
        <v>2009</v>
      </c>
      <c r="H16" s="32">
        <v>2009</v>
      </c>
      <c r="I16" s="58" t="s">
        <v>78</v>
      </c>
      <c r="J16" s="32" t="s">
        <v>0</v>
      </c>
      <c r="K16" s="39">
        <v>0</v>
      </c>
      <c r="L16" s="8">
        <v>12</v>
      </c>
      <c r="M16" s="8"/>
      <c r="N16" s="7">
        <v>1</v>
      </c>
      <c r="O16" s="7">
        <v>2</v>
      </c>
      <c r="P16" s="8">
        <v>59</v>
      </c>
      <c r="Q16" s="9">
        <v>8</v>
      </c>
      <c r="R16" s="33" t="s">
        <v>17</v>
      </c>
      <c r="S16" s="40">
        <f t="shared" si="0"/>
        <v>3415.8</v>
      </c>
      <c r="T16" s="26">
        <v>3233.3</v>
      </c>
      <c r="U16" s="34">
        <v>182.5</v>
      </c>
      <c r="V16" s="13">
        <v>1096.7</v>
      </c>
      <c r="W16" s="16">
        <v>1582.6156425822703</v>
      </c>
      <c r="X16" s="16">
        <f t="shared" si="3"/>
        <v>259.19080334757138</v>
      </c>
      <c r="Y16" s="59" t="s">
        <v>17</v>
      </c>
      <c r="Z16" s="59" t="s">
        <v>1</v>
      </c>
      <c r="AA16" s="59" t="s">
        <v>1</v>
      </c>
      <c r="AB16" s="60" t="s">
        <v>79</v>
      </c>
      <c r="AC16" s="7" t="s">
        <v>1</v>
      </c>
      <c r="AD16" s="7" t="s">
        <v>74</v>
      </c>
      <c r="AE16" s="7" t="s">
        <v>75</v>
      </c>
      <c r="AF16" s="7" t="s">
        <v>1</v>
      </c>
    </row>
    <row r="17" spans="1:32" ht="24" customHeight="1">
      <c r="A17" s="34">
        <v>12</v>
      </c>
      <c r="B17" s="5" t="s">
        <v>16</v>
      </c>
      <c r="C17" s="32"/>
      <c r="D17" s="7" t="s">
        <v>20</v>
      </c>
      <c r="E17" s="7">
        <v>30</v>
      </c>
      <c r="F17" s="7">
        <v>6</v>
      </c>
      <c r="G17" s="32">
        <v>2009</v>
      </c>
      <c r="H17" s="32">
        <v>2009</v>
      </c>
      <c r="I17" s="58" t="s">
        <v>78</v>
      </c>
      <c r="J17" s="32" t="s">
        <v>0</v>
      </c>
      <c r="K17" s="39">
        <v>0</v>
      </c>
      <c r="L17" s="8">
        <v>9</v>
      </c>
      <c r="M17" s="8"/>
      <c r="N17" s="7">
        <v>2</v>
      </c>
      <c r="O17" s="7">
        <v>2</v>
      </c>
      <c r="P17" s="8">
        <v>81</v>
      </c>
      <c r="Q17" s="9">
        <v>9</v>
      </c>
      <c r="R17" s="33" t="s">
        <v>17</v>
      </c>
      <c r="S17" s="40">
        <v>4680.7</v>
      </c>
      <c r="T17" s="26">
        <f>S17-U17</f>
        <v>4146.3999999999996</v>
      </c>
      <c r="U17" s="34">
        <v>534.29999999999995</v>
      </c>
      <c r="V17" s="13">
        <v>866.4</v>
      </c>
      <c r="W17" s="16">
        <v>2168.6717718352502</v>
      </c>
      <c r="X17" s="16">
        <f t="shared" si="3"/>
        <v>355.17137807511483</v>
      </c>
      <c r="Y17" s="59" t="s">
        <v>17</v>
      </c>
      <c r="Z17" s="59" t="s">
        <v>1</v>
      </c>
      <c r="AA17" s="59" t="s">
        <v>1</v>
      </c>
      <c r="AB17" s="60" t="s">
        <v>79</v>
      </c>
      <c r="AC17" s="7" t="s">
        <v>1</v>
      </c>
      <c r="AD17" s="7" t="s">
        <v>74</v>
      </c>
      <c r="AE17" s="7" t="s">
        <v>75</v>
      </c>
      <c r="AF17" s="7" t="s">
        <v>1</v>
      </c>
    </row>
    <row r="18" spans="1:32" ht="24" customHeight="1">
      <c r="A18" s="34">
        <v>13</v>
      </c>
      <c r="B18" s="5" t="s">
        <v>16</v>
      </c>
      <c r="C18" s="32"/>
      <c r="D18" s="7" t="s">
        <v>21</v>
      </c>
      <c r="E18" s="18" t="s">
        <v>22</v>
      </c>
      <c r="F18" s="32"/>
      <c r="G18" s="32">
        <v>2009</v>
      </c>
      <c r="H18" s="32">
        <v>2009</v>
      </c>
      <c r="I18" s="58" t="s">
        <v>78</v>
      </c>
      <c r="J18" s="32" t="s">
        <v>0</v>
      </c>
      <c r="K18" s="39">
        <v>0</v>
      </c>
      <c r="L18" s="8">
        <v>15</v>
      </c>
      <c r="M18" s="8"/>
      <c r="N18" s="7">
        <v>1</v>
      </c>
      <c r="O18" s="7">
        <v>2</v>
      </c>
      <c r="P18" s="8">
        <v>98</v>
      </c>
      <c r="Q18" s="9">
        <v>2</v>
      </c>
      <c r="R18" s="33" t="s">
        <v>17</v>
      </c>
      <c r="S18" s="40">
        <f t="shared" si="0"/>
        <v>5885.7</v>
      </c>
      <c r="T18" s="26">
        <v>5447.9</v>
      </c>
      <c r="U18" s="12">
        <v>437.8</v>
      </c>
      <c r="V18" s="13">
        <v>1495.9</v>
      </c>
      <c r="W18" s="16">
        <f t="shared" ref="W18:W22" si="4">9460/36448.69*S18</f>
        <v>1527.591855838989</v>
      </c>
      <c r="X18" s="7">
        <f>1700/28565.74*S18</f>
        <v>350.26888853570739</v>
      </c>
      <c r="Y18" s="59" t="s">
        <v>17</v>
      </c>
      <c r="Z18" s="59" t="s">
        <v>1</v>
      </c>
      <c r="AA18" s="59" t="s">
        <v>1</v>
      </c>
      <c r="AB18" s="60" t="s">
        <v>79</v>
      </c>
      <c r="AC18" s="7" t="s">
        <v>1</v>
      </c>
      <c r="AD18" s="7" t="s">
        <v>74</v>
      </c>
      <c r="AE18" s="7" t="s">
        <v>75</v>
      </c>
      <c r="AF18" s="7" t="s">
        <v>1</v>
      </c>
    </row>
    <row r="19" spans="1:32" ht="24" customHeight="1">
      <c r="A19" s="34">
        <v>14</v>
      </c>
      <c r="B19" s="5" t="s">
        <v>16</v>
      </c>
      <c r="C19" s="32"/>
      <c r="D19" s="7" t="s">
        <v>21</v>
      </c>
      <c r="E19" s="18" t="s">
        <v>23</v>
      </c>
      <c r="F19" s="32"/>
      <c r="G19" s="32">
        <v>2009</v>
      </c>
      <c r="H19" s="32">
        <v>2009</v>
      </c>
      <c r="I19" s="58" t="s">
        <v>78</v>
      </c>
      <c r="J19" s="32" t="s">
        <v>0</v>
      </c>
      <c r="K19" s="39">
        <v>0</v>
      </c>
      <c r="L19" s="8">
        <v>12</v>
      </c>
      <c r="M19" s="8"/>
      <c r="N19" s="7">
        <v>1</v>
      </c>
      <c r="O19" s="7">
        <v>2</v>
      </c>
      <c r="P19" s="8">
        <v>71</v>
      </c>
      <c r="Q19" s="9">
        <v>3</v>
      </c>
      <c r="R19" s="33" t="s">
        <v>17</v>
      </c>
      <c r="S19" s="40">
        <f t="shared" si="0"/>
        <v>4023</v>
      </c>
      <c r="T19" s="26">
        <v>3745.8</v>
      </c>
      <c r="U19" s="12">
        <v>277.2</v>
      </c>
      <c r="V19" s="13">
        <v>1152.7</v>
      </c>
      <c r="W19" s="16">
        <f t="shared" si="4"/>
        <v>1044.1412297671054</v>
      </c>
      <c r="X19" s="7">
        <f t="shared" ref="X19:X23" si="5">1700/28565.74*S19</f>
        <v>239.41616775900079</v>
      </c>
      <c r="Y19" s="59" t="s">
        <v>17</v>
      </c>
      <c r="Z19" s="59" t="s">
        <v>1</v>
      </c>
      <c r="AA19" s="59" t="s">
        <v>1</v>
      </c>
      <c r="AB19" s="60" t="s">
        <v>79</v>
      </c>
      <c r="AC19" s="7" t="s">
        <v>1</v>
      </c>
      <c r="AD19" s="7" t="s">
        <v>74</v>
      </c>
      <c r="AE19" s="7" t="s">
        <v>75</v>
      </c>
      <c r="AF19" s="7" t="s">
        <v>1</v>
      </c>
    </row>
    <row r="20" spans="1:32" ht="24" customHeight="1">
      <c r="A20" s="34">
        <v>15</v>
      </c>
      <c r="B20" s="5" t="s">
        <v>16</v>
      </c>
      <c r="C20" s="32"/>
      <c r="D20" s="7" t="s">
        <v>21</v>
      </c>
      <c r="E20" s="18" t="s">
        <v>24</v>
      </c>
      <c r="F20" s="32"/>
      <c r="G20" s="32">
        <v>2009</v>
      </c>
      <c r="H20" s="32">
        <v>2009</v>
      </c>
      <c r="I20" s="58" t="s">
        <v>78</v>
      </c>
      <c r="J20" s="32" t="s">
        <v>0</v>
      </c>
      <c r="K20" s="39">
        <v>0</v>
      </c>
      <c r="L20" s="8">
        <v>12</v>
      </c>
      <c r="M20" s="8"/>
      <c r="N20" s="7">
        <v>1</v>
      </c>
      <c r="O20" s="7">
        <v>2</v>
      </c>
      <c r="P20" s="8">
        <v>68</v>
      </c>
      <c r="Q20" s="9">
        <v>3</v>
      </c>
      <c r="R20" s="33" t="s">
        <v>17</v>
      </c>
      <c r="S20" s="40">
        <f t="shared" si="0"/>
        <v>4121.1000000000004</v>
      </c>
      <c r="T20" s="26">
        <v>3756.9</v>
      </c>
      <c r="U20" s="12">
        <v>364.2</v>
      </c>
      <c r="V20" s="13">
        <v>1278.5</v>
      </c>
      <c r="W20" s="16">
        <f t="shared" si="4"/>
        <v>1069.6023917457665</v>
      </c>
      <c r="X20" s="7">
        <f t="shared" si="5"/>
        <v>245.2542801271733</v>
      </c>
      <c r="Y20" s="59" t="s">
        <v>17</v>
      </c>
      <c r="Z20" s="59" t="s">
        <v>1</v>
      </c>
      <c r="AA20" s="59" t="s">
        <v>1</v>
      </c>
      <c r="AB20" s="60" t="s">
        <v>79</v>
      </c>
      <c r="AC20" s="7" t="s">
        <v>1</v>
      </c>
      <c r="AD20" s="7" t="s">
        <v>74</v>
      </c>
      <c r="AE20" s="7" t="s">
        <v>75</v>
      </c>
      <c r="AF20" s="7" t="s">
        <v>1</v>
      </c>
    </row>
    <row r="21" spans="1:32" ht="24" customHeight="1">
      <c r="A21" s="34">
        <v>16</v>
      </c>
      <c r="B21" s="5" t="s">
        <v>16</v>
      </c>
      <c r="C21" s="32"/>
      <c r="D21" s="7" t="s">
        <v>21</v>
      </c>
      <c r="E21" s="18" t="s">
        <v>25</v>
      </c>
      <c r="F21" s="32"/>
      <c r="G21" s="32">
        <v>2009</v>
      </c>
      <c r="H21" s="32">
        <v>2009</v>
      </c>
      <c r="I21" s="58" t="s">
        <v>78</v>
      </c>
      <c r="J21" s="32" t="s">
        <v>0</v>
      </c>
      <c r="K21" s="39">
        <v>0</v>
      </c>
      <c r="L21" s="8">
        <v>12</v>
      </c>
      <c r="M21" s="8"/>
      <c r="N21" s="7">
        <v>1</v>
      </c>
      <c r="O21" s="7">
        <v>2</v>
      </c>
      <c r="P21" s="8">
        <v>75</v>
      </c>
      <c r="Q21" s="9">
        <v>3</v>
      </c>
      <c r="R21" s="33" t="s">
        <v>17</v>
      </c>
      <c r="S21" s="40">
        <f t="shared" si="0"/>
        <v>4099.54</v>
      </c>
      <c r="T21" s="26">
        <v>3738.44</v>
      </c>
      <c r="U21" s="12">
        <v>361.1</v>
      </c>
      <c r="V21" s="13">
        <v>1208.46</v>
      </c>
      <c r="W21" s="16">
        <f t="shared" si="4"/>
        <v>1064.0066460550433</v>
      </c>
      <c r="X21" s="7">
        <f t="shared" si="5"/>
        <v>243.97120466684913</v>
      </c>
      <c r="Y21" s="59" t="s">
        <v>17</v>
      </c>
      <c r="Z21" s="59" t="s">
        <v>1</v>
      </c>
      <c r="AA21" s="59" t="s">
        <v>1</v>
      </c>
      <c r="AB21" s="60" t="s">
        <v>79</v>
      </c>
      <c r="AC21" s="7" t="s">
        <v>1</v>
      </c>
      <c r="AD21" s="7" t="s">
        <v>74</v>
      </c>
      <c r="AE21" s="7" t="s">
        <v>75</v>
      </c>
      <c r="AF21" s="7" t="s">
        <v>1</v>
      </c>
    </row>
    <row r="22" spans="1:32" ht="24" customHeight="1">
      <c r="A22" s="34">
        <v>17</v>
      </c>
      <c r="B22" s="5" t="s">
        <v>16</v>
      </c>
      <c r="C22" s="32"/>
      <c r="D22" s="7" t="s">
        <v>26</v>
      </c>
      <c r="E22" s="18" t="s">
        <v>27</v>
      </c>
      <c r="F22" s="32"/>
      <c r="G22" s="32">
        <v>2010</v>
      </c>
      <c r="H22" s="34">
        <v>2010</v>
      </c>
      <c r="I22" s="58" t="s">
        <v>78</v>
      </c>
      <c r="J22" s="32" t="s">
        <v>0</v>
      </c>
      <c r="K22" s="39">
        <v>0</v>
      </c>
      <c r="L22" s="8">
        <v>12</v>
      </c>
      <c r="M22" s="8"/>
      <c r="N22" s="7">
        <v>1</v>
      </c>
      <c r="O22" s="7">
        <v>2</v>
      </c>
      <c r="P22" s="8">
        <v>66</v>
      </c>
      <c r="Q22" s="9">
        <v>3</v>
      </c>
      <c r="R22" s="33" t="s">
        <v>17</v>
      </c>
      <c r="S22" s="40">
        <f t="shared" si="0"/>
        <v>4265.2</v>
      </c>
      <c r="T22" s="26">
        <v>3838.8</v>
      </c>
      <c r="U22" s="12">
        <v>426.4</v>
      </c>
      <c r="V22" s="13">
        <v>1130.0999999999999</v>
      </c>
      <c r="W22" s="16">
        <f t="shared" si="4"/>
        <v>1107.0025287602928</v>
      </c>
      <c r="X22" s="7">
        <f t="shared" si="5"/>
        <v>253.82993754056429</v>
      </c>
      <c r="Y22" s="59" t="s">
        <v>17</v>
      </c>
      <c r="Z22" s="59" t="s">
        <v>1</v>
      </c>
      <c r="AA22" s="59" t="s">
        <v>1</v>
      </c>
      <c r="AB22" s="60" t="s">
        <v>79</v>
      </c>
      <c r="AC22" s="7" t="s">
        <v>1</v>
      </c>
      <c r="AD22" s="7" t="s">
        <v>74</v>
      </c>
      <c r="AE22" s="7" t="s">
        <v>75</v>
      </c>
      <c r="AF22" s="7" t="s">
        <v>1</v>
      </c>
    </row>
    <row r="23" spans="1:32" ht="24" customHeight="1">
      <c r="A23" s="34">
        <v>18</v>
      </c>
      <c r="B23" s="5" t="s">
        <v>16</v>
      </c>
      <c r="C23" s="32"/>
      <c r="D23" s="7" t="s">
        <v>26</v>
      </c>
      <c r="E23" s="18" t="s">
        <v>28</v>
      </c>
      <c r="F23" s="32"/>
      <c r="G23" s="32">
        <v>2010</v>
      </c>
      <c r="H23" s="34">
        <v>2010</v>
      </c>
      <c r="I23" s="58" t="s">
        <v>78</v>
      </c>
      <c r="J23" s="32" t="s">
        <v>0</v>
      </c>
      <c r="K23" s="39">
        <v>0</v>
      </c>
      <c r="L23" s="8">
        <v>15</v>
      </c>
      <c r="M23" s="8"/>
      <c r="N23" s="7">
        <v>1</v>
      </c>
      <c r="O23" s="7">
        <v>2</v>
      </c>
      <c r="P23" s="8">
        <v>98</v>
      </c>
      <c r="Q23" s="9">
        <v>12</v>
      </c>
      <c r="R23" s="33" t="s">
        <v>17</v>
      </c>
      <c r="S23" s="40">
        <f t="shared" si="0"/>
        <v>6171.2000000000007</v>
      </c>
      <c r="T23" s="26">
        <v>5482.1</v>
      </c>
      <c r="U23" s="12">
        <v>689.1</v>
      </c>
      <c r="V23" s="13">
        <v>1214.0999999999999</v>
      </c>
      <c r="W23" s="16">
        <f>9460/36448.69*S23</f>
        <v>1601.6913639420238</v>
      </c>
      <c r="X23" s="7">
        <f t="shared" si="5"/>
        <v>367.25952137070493</v>
      </c>
      <c r="Y23" s="59" t="s">
        <v>17</v>
      </c>
      <c r="Z23" s="59" t="s">
        <v>1</v>
      </c>
      <c r="AA23" s="59" t="s">
        <v>1</v>
      </c>
      <c r="AB23" s="60" t="s">
        <v>79</v>
      </c>
      <c r="AC23" s="7" t="s">
        <v>1</v>
      </c>
      <c r="AD23" s="7" t="s">
        <v>74</v>
      </c>
      <c r="AE23" s="7" t="s">
        <v>75</v>
      </c>
      <c r="AF23" s="7" t="s">
        <v>1</v>
      </c>
    </row>
    <row r="24" spans="1:32" ht="24" customHeight="1">
      <c r="A24" s="34">
        <v>19</v>
      </c>
      <c r="B24" s="5" t="s">
        <v>16</v>
      </c>
      <c r="C24" s="32"/>
      <c r="D24" s="7" t="s">
        <v>29</v>
      </c>
      <c r="E24" s="18" t="s">
        <v>24</v>
      </c>
      <c r="F24" s="32"/>
      <c r="G24" s="32">
        <v>2010</v>
      </c>
      <c r="H24" s="34">
        <v>2010</v>
      </c>
      <c r="I24" s="58" t="s">
        <v>78</v>
      </c>
      <c r="J24" s="32" t="s">
        <v>0</v>
      </c>
      <c r="K24" s="39">
        <v>0</v>
      </c>
      <c r="L24" s="8">
        <v>12</v>
      </c>
      <c r="M24" s="8"/>
      <c r="N24" s="7">
        <v>1</v>
      </c>
      <c r="O24" s="7">
        <v>2</v>
      </c>
      <c r="P24" s="8">
        <v>69</v>
      </c>
      <c r="Q24" s="9">
        <v>5</v>
      </c>
      <c r="R24" s="33" t="s">
        <v>17</v>
      </c>
      <c r="S24" s="40">
        <f t="shared" si="0"/>
        <v>4432.5</v>
      </c>
      <c r="T24" s="26">
        <v>3688</v>
      </c>
      <c r="U24" s="26">
        <v>744.5</v>
      </c>
      <c r="V24" s="13">
        <v>1514.3</v>
      </c>
      <c r="W24" s="16">
        <f>9395.25/26743.34*S24</f>
        <v>1557.1894021090857</v>
      </c>
      <c r="X24" s="16">
        <f>975/26743.34*S24</f>
        <v>161.59864474669206</v>
      </c>
      <c r="Y24" s="59" t="s">
        <v>17</v>
      </c>
      <c r="Z24" s="59" t="s">
        <v>1</v>
      </c>
      <c r="AA24" s="59" t="s">
        <v>1</v>
      </c>
      <c r="AB24" s="60" t="s">
        <v>79</v>
      </c>
      <c r="AC24" s="7" t="s">
        <v>1</v>
      </c>
      <c r="AD24" s="7" t="s">
        <v>74</v>
      </c>
      <c r="AE24" s="7" t="s">
        <v>75</v>
      </c>
      <c r="AF24" s="7" t="s">
        <v>1</v>
      </c>
    </row>
    <row r="25" spans="1:32" ht="24" customHeight="1">
      <c r="A25" s="34">
        <v>20</v>
      </c>
      <c r="B25" s="5" t="s">
        <v>16</v>
      </c>
      <c r="C25" s="32"/>
      <c r="D25" s="7" t="s">
        <v>29</v>
      </c>
      <c r="E25" s="18" t="s">
        <v>24</v>
      </c>
      <c r="F25" s="32" t="s">
        <v>76</v>
      </c>
      <c r="G25" s="32">
        <v>2010</v>
      </c>
      <c r="H25" s="34">
        <v>2010</v>
      </c>
      <c r="I25" s="58" t="s">
        <v>78</v>
      </c>
      <c r="J25" s="32" t="s">
        <v>0</v>
      </c>
      <c r="K25" s="39">
        <v>0</v>
      </c>
      <c r="L25" s="8">
        <v>5</v>
      </c>
      <c r="M25" s="8"/>
      <c r="N25" s="7">
        <v>2</v>
      </c>
      <c r="O25" s="7">
        <v>1</v>
      </c>
      <c r="P25" s="8"/>
      <c r="Q25" s="9">
        <v>15</v>
      </c>
      <c r="R25" s="33" t="s">
        <v>17</v>
      </c>
      <c r="S25" s="40">
        <f t="shared" si="0"/>
        <v>904.44</v>
      </c>
      <c r="T25" s="26"/>
      <c r="U25" s="26">
        <v>904.44</v>
      </c>
      <c r="V25" s="13"/>
      <c r="W25" s="16">
        <f>9395.25/26743.34*S25</f>
        <v>317.74041350108104</v>
      </c>
      <c r="X25" s="16">
        <f t="shared" ref="X25:X28" si="6">975/26743.34*S25</f>
        <v>32.97377964008983</v>
      </c>
      <c r="Y25" s="59" t="s">
        <v>17</v>
      </c>
      <c r="Z25" s="59" t="s">
        <v>1</v>
      </c>
      <c r="AA25" s="59" t="s">
        <v>1</v>
      </c>
      <c r="AB25" s="60" t="s">
        <v>79</v>
      </c>
      <c r="AC25" s="7" t="s">
        <v>1</v>
      </c>
      <c r="AD25" s="7" t="s">
        <v>74</v>
      </c>
      <c r="AE25" s="7" t="s">
        <v>75</v>
      </c>
      <c r="AF25" s="7" t="s">
        <v>1</v>
      </c>
    </row>
    <row r="26" spans="1:32" ht="24" customHeight="1">
      <c r="A26" s="34">
        <v>21</v>
      </c>
      <c r="B26" s="5" t="s">
        <v>16</v>
      </c>
      <c r="C26" s="32"/>
      <c r="D26" s="7" t="s">
        <v>29</v>
      </c>
      <c r="E26" s="18" t="s">
        <v>25</v>
      </c>
      <c r="F26" s="32"/>
      <c r="G26" s="32">
        <v>2010</v>
      </c>
      <c r="H26" s="34">
        <v>2010</v>
      </c>
      <c r="I26" s="58" t="s">
        <v>78</v>
      </c>
      <c r="J26" s="32" t="s">
        <v>0</v>
      </c>
      <c r="K26" s="39">
        <v>0</v>
      </c>
      <c r="L26" s="8">
        <v>12</v>
      </c>
      <c r="M26" s="8"/>
      <c r="N26" s="7">
        <v>1</v>
      </c>
      <c r="O26" s="7">
        <v>2</v>
      </c>
      <c r="P26" s="8">
        <v>49</v>
      </c>
      <c r="Q26" s="9">
        <v>5</v>
      </c>
      <c r="R26" s="33" t="s">
        <v>17</v>
      </c>
      <c r="S26" s="40">
        <f t="shared" si="0"/>
        <v>4239.0999999999995</v>
      </c>
      <c r="T26" s="26">
        <v>3494.2</v>
      </c>
      <c r="U26" s="26">
        <v>744.9</v>
      </c>
      <c r="V26" s="13">
        <v>1679.3</v>
      </c>
      <c r="W26" s="16">
        <f t="shared" ref="W26" si="7">9395.25/26743.34*S26</f>
        <v>1489.2457065946137</v>
      </c>
      <c r="X26" s="16">
        <f>975/26743.34*S26</f>
        <v>154.5477303882013</v>
      </c>
      <c r="Y26" s="59" t="s">
        <v>17</v>
      </c>
      <c r="Z26" s="59" t="s">
        <v>1</v>
      </c>
      <c r="AA26" s="59" t="s">
        <v>1</v>
      </c>
      <c r="AB26" s="60" t="s">
        <v>79</v>
      </c>
      <c r="AC26" s="7" t="s">
        <v>1</v>
      </c>
      <c r="AD26" s="7" t="s">
        <v>74</v>
      </c>
      <c r="AE26" s="7" t="s">
        <v>75</v>
      </c>
      <c r="AF26" s="7" t="s">
        <v>1</v>
      </c>
    </row>
    <row r="27" spans="1:32" ht="24" customHeight="1">
      <c r="A27" s="34">
        <v>22</v>
      </c>
      <c r="B27" s="5" t="s">
        <v>16</v>
      </c>
      <c r="C27" s="32"/>
      <c r="D27" s="7" t="s">
        <v>29</v>
      </c>
      <c r="E27" s="18" t="s">
        <v>30</v>
      </c>
      <c r="F27" s="32"/>
      <c r="G27" s="32">
        <v>2010</v>
      </c>
      <c r="H27" s="34">
        <v>2010</v>
      </c>
      <c r="I27" s="58" t="s">
        <v>78</v>
      </c>
      <c r="J27" s="32" t="s">
        <v>0</v>
      </c>
      <c r="K27" s="39">
        <v>0</v>
      </c>
      <c r="L27" s="8">
        <v>15</v>
      </c>
      <c r="M27" s="8"/>
      <c r="N27" s="7">
        <v>1</v>
      </c>
      <c r="O27" s="7">
        <v>2</v>
      </c>
      <c r="P27" s="8">
        <v>63</v>
      </c>
      <c r="Q27" s="9">
        <v>5</v>
      </c>
      <c r="R27" s="33" t="s">
        <v>17</v>
      </c>
      <c r="S27" s="40">
        <f t="shared" si="0"/>
        <v>4560.7</v>
      </c>
      <c r="T27" s="26">
        <v>3905.9</v>
      </c>
      <c r="U27" s="26">
        <v>654.79999999999995</v>
      </c>
      <c r="V27" s="13">
        <v>1889.6</v>
      </c>
      <c r="W27" s="16">
        <f>9395.25/26743.34*S27</f>
        <v>1602.2275704904473</v>
      </c>
      <c r="X27" s="16">
        <f>975/26743.34*S27</f>
        <v>166.27251869063474</v>
      </c>
      <c r="Y27" s="59" t="s">
        <v>17</v>
      </c>
      <c r="Z27" s="59" t="s">
        <v>1</v>
      </c>
      <c r="AA27" s="59" t="s">
        <v>1</v>
      </c>
      <c r="AB27" s="60" t="s">
        <v>79</v>
      </c>
      <c r="AC27" s="7" t="s">
        <v>1</v>
      </c>
      <c r="AD27" s="7" t="s">
        <v>74</v>
      </c>
      <c r="AE27" s="7" t="s">
        <v>75</v>
      </c>
      <c r="AF27" s="7" t="s">
        <v>1</v>
      </c>
    </row>
    <row r="28" spans="1:32" ht="24" customHeight="1">
      <c r="A28" s="34">
        <v>23</v>
      </c>
      <c r="B28" s="5" t="s">
        <v>16</v>
      </c>
      <c r="C28" s="32"/>
      <c r="D28" s="7" t="s">
        <v>29</v>
      </c>
      <c r="E28" s="18" t="s">
        <v>31</v>
      </c>
      <c r="F28" s="32"/>
      <c r="G28" s="32">
        <v>2010</v>
      </c>
      <c r="H28" s="34">
        <v>2010</v>
      </c>
      <c r="I28" s="58" t="s">
        <v>78</v>
      </c>
      <c r="J28" s="32" t="s">
        <v>0</v>
      </c>
      <c r="K28" s="39">
        <v>0</v>
      </c>
      <c r="L28" s="8">
        <v>12</v>
      </c>
      <c r="M28" s="8"/>
      <c r="N28" s="7">
        <v>1</v>
      </c>
      <c r="O28" s="7">
        <v>2</v>
      </c>
      <c r="P28" s="8">
        <v>51</v>
      </c>
      <c r="Q28" s="9">
        <v>25</v>
      </c>
      <c r="R28" s="33" t="s">
        <v>17</v>
      </c>
      <c r="S28" s="40">
        <f t="shared" si="0"/>
        <v>5879.8</v>
      </c>
      <c r="T28" s="26">
        <v>2829.8</v>
      </c>
      <c r="U28" s="34">
        <v>3050</v>
      </c>
      <c r="V28" s="13">
        <v>1454.9</v>
      </c>
      <c r="W28" s="16">
        <f>9395.25/26743.34*S28</f>
        <v>2065.6429208169211</v>
      </c>
      <c r="X28" s="16">
        <f t="shared" si="6"/>
        <v>214.36383787514947</v>
      </c>
      <c r="Y28" s="59" t="s">
        <v>17</v>
      </c>
      <c r="Z28" s="59" t="s">
        <v>1</v>
      </c>
      <c r="AA28" s="59" t="s">
        <v>1</v>
      </c>
      <c r="AB28" s="60" t="s">
        <v>79</v>
      </c>
      <c r="AC28" s="7" t="s">
        <v>1</v>
      </c>
      <c r="AD28" s="7" t="s">
        <v>74</v>
      </c>
      <c r="AE28" s="7" t="s">
        <v>75</v>
      </c>
      <c r="AF28" s="7" t="s">
        <v>1</v>
      </c>
    </row>
    <row r="29" spans="1:32" ht="24" customHeight="1">
      <c r="A29" s="34">
        <v>24</v>
      </c>
      <c r="B29" s="5" t="s">
        <v>16</v>
      </c>
      <c r="C29" s="32"/>
      <c r="D29" s="22" t="s">
        <v>18</v>
      </c>
      <c r="E29" s="21" t="s">
        <v>73</v>
      </c>
      <c r="F29" s="32"/>
      <c r="G29" s="32">
        <v>2011</v>
      </c>
      <c r="H29" s="14">
        <v>2011</v>
      </c>
      <c r="I29" s="58" t="s">
        <v>78</v>
      </c>
      <c r="J29" s="32" t="s">
        <v>0</v>
      </c>
      <c r="K29" s="39">
        <v>0</v>
      </c>
      <c r="L29" s="14">
        <v>9</v>
      </c>
      <c r="M29" s="8"/>
      <c r="N29" s="14">
        <v>1</v>
      </c>
      <c r="O29" s="7">
        <v>1</v>
      </c>
      <c r="P29" s="14">
        <v>44</v>
      </c>
      <c r="Q29" s="9">
        <v>1</v>
      </c>
      <c r="R29" s="33" t="s">
        <v>17</v>
      </c>
      <c r="S29" s="40">
        <f t="shared" si="0"/>
        <v>2214.4</v>
      </c>
      <c r="T29" s="10">
        <v>2054.8000000000002</v>
      </c>
      <c r="U29" s="10">
        <v>159.6</v>
      </c>
      <c r="V29" s="11">
        <v>616.26</v>
      </c>
      <c r="W29" s="6">
        <v>2190.1687311775208</v>
      </c>
      <c r="X29" s="16">
        <f>409.66/4807.4*S29</f>
        <v>188.69890252527355</v>
      </c>
      <c r="Y29" s="59" t="s">
        <v>17</v>
      </c>
      <c r="Z29" s="59" t="s">
        <v>1</v>
      </c>
      <c r="AA29" s="59" t="s">
        <v>1</v>
      </c>
      <c r="AB29" s="60" t="s">
        <v>79</v>
      </c>
      <c r="AC29" s="7" t="s">
        <v>1</v>
      </c>
      <c r="AD29" s="7" t="s">
        <v>74</v>
      </c>
      <c r="AE29" s="7" t="s">
        <v>75</v>
      </c>
      <c r="AF29" s="7" t="s">
        <v>1</v>
      </c>
    </row>
    <row r="30" spans="1:32" ht="24" customHeight="1">
      <c r="A30" s="34">
        <v>25</v>
      </c>
      <c r="B30" s="5" t="s">
        <v>16</v>
      </c>
      <c r="C30" s="32"/>
      <c r="D30" s="22" t="s">
        <v>18</v>
      </c>
      <c r="E30" s="21" t="s">
        <v>22</v>
      </c>
      <c r="F30" s="32"/>
      <c r="G30" s="32">
        <v>2011</v>
      </c>
      <c r="H30" s="14">
        <v>2011</v>
      </c>
      <c r="I30" s="58" t="s">
        <v>78</v>
      </c>
      <c r="J30" s="32" t="s">
        <v>0</v>
      </c>
      <c r="K30" s="39">
        <v>0</v>
      </c>
      <c r="L30" s="14">
        <v>5</v>
      </c>
      <c r="M30" s="8"/>
      <c r="N30" s="14">
        <v>1</v>
      </c>
      <c r="O30" s="7" t="s">
        <v>1</v>
      </c>
      <c r="P30" s="14">
        <v>24</v>
      </c>
      <c r="Q30" s="9">
        <v>11</v>
      </c>
      <c r="R30" s="33" t="s">
        <v>17</v>
      </c>
      <c r="S30" s="40">
        <v>1455.15</v>
      </c>
      <c r="T30" s="10">
        <f>S30-U30</f>
        <v>1228.95</v>
      </c>
      <c r="U30" s="10">
        <v>226.2</v>
      </c>
      <c r="V30" s="11">
        <v>368.44</v>
      </c>
      <c r="W30" s="16">
        <v>1438.8312688224792</v>
      </c>
      <c r="X30" s="16">
        <f>409.66/4807.4*S30</f>
        <v>123.99982298123727</v>
      </c>
      <c r="Y30" s="59" t="s">
        <v>17</v>
      </c>
      <c r="Z30" s="59" t="s">
        <v>1</v>
      </c>
      <c r="AA30" s="59" t="s">
        <v>1</v>
      </c>
      <c r="AB30" s="60" t="s">
        <v>79</v>
      </c>
      <c r="AC30" s="7" t="s">
        <v>1</v>
      </c>
      <c r="AD30" s="7" t="s">
        <v>74</v>
      </c>
      <c r="AE30" s="7" t="s">
        <v>75</v>
      </c>
      <c r="AF30" s="7" t="s">
        <v>1</v>
      </c>
    </row>
    <row r="31" spans="1:32" ht="24" customHeight="1">
      <c r="A31" s="34">
        <v>26</v>
      </c>
      <c r="B31" s="5" t="s">
        <v>16</v>
      </c>
      <c r="C31" s="5" t="s">
        <v>34</v>
      </c>
      <c r="D31" s="15" t="s">
        <v>35</v>
      </c>
      <c r="E31" s="18" t="s">
        <v>38</v>
      </c>
      <c r="F31" s="7">
        <v>1</v>
      </c>
      <c r="G31" s="18">
        <v>2012</v>
      </c>
      <c r="H31" s="18">
        <v>2013</v>
      </c>
      <c r="I31" s="58" t="s">
        <v>78</v>
      </c>
      <c r="J31" s="32" t="s">
        <v>0</v>
      </c>
      <c r="K31" s="39">
        <v>0</v>
      </c>
      <c r="L31" s="7">
        <v>5</v>
      </c>
      <c r="M31" s="7">
        <v>5</v>
      </c>
      <c r="N31" s="7">
        <v>2</v>
      </c>
      <c r="O31" s="7" t="s">
        <v>1</v>
      </c>
      <c r="P31" s="7">
        <v>40</v>
      </c>
      <c r="Q31" s="7" t="s">
        <v>1</v>
      </c>
      <c r="R31" s="33" t="s">
        <v>17</v>
      </c>
      <c r="S31" s="40">
        <f t="shared" si="0"/>
        <v>2784.9</v>
      </c>
      <c r="T31" s="7">
        <v>2784.9</v>
      </c>
      <c r="U31" s="7"/>
      <c r="V31" s="7">
        <v>919.2</v>
      </c>
      <c r="W31" s="17">
        <v>1751.31</v>
      </c>
      <c r="X31" s="16">
        <f t="shared" ref="X31:X62" si="8">5455.92/SUM(S$31:S$78)*S31</f>
        <v>199.95204064578672</v>
      </c>
      <c r="Y31" s="59" t="s">
        <v>17</v>
      </c>
      <c r="Z31" s="59" t="s">
        <v>1</v>
      </c>
      <c r="AA31" s="59" t="s">
        <v>1</v>
      </c>
      <c r="AB31" s="60" t="s">
        <v>79</v>
      </c>
      <c r="AC31" s="7" t="s">
        <v>1</v>
      </c>
      <c r="AD31" s="7" t="s">
        <v>74</v>
      </c>
      <c r="AE31" s="7" t="s">
        <v>75</v>
      </c>
      <c r="AF31" s="7" t="s">
        <v>1</v>
      </c>
    </row>
    <row r="32" spans="1:32" ht="24" customHeight="1">
      <c r="A32" s="34">
        <v>27</v>
      </c>
      <c r="B32" s="5" t="s">
        <v>16</v>
      </c>
      <c r="C32" s="5" t="s">
        <v>34</v>
      </c>
      <c r="D32" s="15" t="s">
        <v>35</v>
      </c>
      <c r="E32" s="18" t="s">
        <v>38</v>
      </c>
      <c r="F32" s="7">
        <v>2</v>
      </c>
      <c r="G32" s="18">
        <v>2012</v>
      </c>
      <c r="H32" s="18">
        <v>2013</v>
      </c>
      <c r="I32" s="58" t="s">
        <v>78</v>
      </c>
      <c r="J32" s="32" t="s">
        <v>0</v>
      </c>
      <c r="K32" s="39">
        <v>0</v>
      </c>
      <c r="L32" s="7">
        <v>5</v>
      </c>
      <c r="M32" s="7">
        <v>5</v>
      </c>
      <c r="N32" s="7">
        <v>1</v>
      </c>
      <c r="O32" s="7" t="s">
        <v>1</v>
      </c>
      <c r="P32" s="7">
        <v>35</v>
      </c>
      <c r="Q32" s="7" t="s">
        <v>1</v>
      </c>
      <c r="R32" s="33" t="s">
        <v>17</v>
      </c>
      <c r="S32" s="40">
        <v>1478.9</v>
      </c>
      <c r="T32" s="7">
        <v>1478.9</v>
      </c>
      <c r="U32" s="7"/>
      <c r="V32" s="7">
        <v>477</v>
      </c>
      <c r="W32" s="17">
        <v>948.62</v>
      </c>
      <c r="X32" s="16">
        <f t="shared" si="8"/>
        <v>106.18301300264066</v>
      </c>
      <c r="Y32" s="59" t="s">
        <v>17</v>
      </c>
      <c r="Z32" s="59" t="s">
        <v>1</v>
      </c>
      <c r="AA32" s="59" t="s">
        <v>1</v>
      </c>
      <c r="AB32" s="60" t="s">
        <v>79</v>
      </c>
      <c r="AC32" s="7" t="s">
        <v>1</v>
      </c>
      <c r="AD32" s="7" t="s">
        <v>74</v>
      </c>
      <c r="AE32" s="7" t="s">
        <v>75</v>
      </c>
      <c r="AF32" s="7" t="s">
        <v>1</v>
      </c>
    </row>
    <row r="33" spans="1:32" ht="24" customHeight="1">
      <c r="A33" s="34">
        <v>28</v>
      </c>
      <c r="B33" s="5" t="s">
        <v>16</v>
      </c>
      <c r="C33" s="5" t="s">
        <v>34</v>
      </c>
      <c r="D33" s="15" t="s">
        <v>36</v>
      </c>
      <c r="E33" s="18" t="s">
        <v>39</v>
      </c>
      <c r="F33" s="7">
        <v>1</v>
      </c>
      <c r="G33" s="18">
        <v>2013</v>
      </c>
      <c r="H33" s="18">
        <v>2013</v>
      </c>
      <c r="I33" s="58" t="s">
        <v>78</v>
      </c>
      <c r="J33" s="32" t="s">
        <v>0</v>
      </c>
      <c r="K33" s="39">
        <v>0</v>
      </c>
      <c r="L33" s="7">
        <v>5</v>
      </c>
      <c r="M33" s="7">
        <v>5</v>
      </c>
      <c r="N33" s="7">
        <v>2</v>
      </c>
      <c r="O33" s="7" t="s">
        <v>1</v>
      </c>
      <c r="P33" s="7">
        <v>40</v>
      </c>
      <c r="Q33" s="7" t="s">
        <v>1</v>
      </c>
      <c r="R33" s="33" t="s">
        <v>17</v>
      </c>
      <c r="S33" s="40">
        <f t="shared" si="0"/>
        <v>2798.4</v>
      </c>
      <c r="T33" s="35">
        <v>2798.4</v>
      </c>
      <c r="U33" s="7"/>
      <c r="V33" s="7">
        <v>931.7</v>
      </c>
      <c r="W33" s="17">
        <v>1759.93</v>
      </c>
      <c r="X33" s="16">
        <f t="shared" si="8"/>
        <v>200.92132232509948</v>
      </c>
      <c r="Y33" s="59" t="s">
        <v>17</v>
      </c>
      <c r="Z33" s="59" t="s">
        <v>1</v>
      </c>
      <c r="AA33" s="59" t="s">
        <v>1</v>
      </c>
      <c r="AB33" s="60" t="s">
        <v>79</v>
      </c>
      <c r="AC33" s="7" t="s">
        <v>1</v>
      </c>
      <c r="AD33" s="7" t="s">
        <v>74</v>
      </c>
      <c r="AE33" s="7" t="s">
        <v>75</v>
      </c>
      <c r="AF33" s="7" t="s">
        <v>1</v>
      </c>
    </row>
    <row r="34" spans="1:32" ht="24" customHeight="1">
      <c r="A34" s="34">
        <v>29</v>
      </c>
      <c r="B34" s="5" t="s">
        <v>16</v>
      </c>
      <c r="C34" s="5" t="s">
        <v>34</v>
      </c>
      <c r="D34" s="15" t="s">
        <v>36</v>
      </c>
      <c r="E34" s="18" t="s">
        <v>39</v>
      </c>
      <c r="F34" s="7">
        <v>2</v>
      </c>
      <c r="G34" s="18">
        <v>2013</v>
      </c>
      <c r="H34" s="18">
        <v>2013</v>
      </c>
      <c r="I34" s="58" t="s">
        <v>78</v>
      </c>
      <c r="J34" s="32" t="s">
        <v>0</v>
      </c>
      <c r="K34" s="39">
        <v>0</v>
      </c>
      <c r="L34" s="7">
        <v>5</v>
      </c>
      <c r="M34" s="7">
        <v>5</v>
      </c>
      <c r="N34" s="7">
        <v>1</v>
      </c>
      <c r="O34" s="7" t="s">
        <v>1</v>
      </c>
      <c r="P34" s="7">
        <v>35</v>
      </c>
      <c r="Q34" s="7" t="s">
        <v>1</v>
      </c>
      <c r="R34" s="33" t="s">
        <v>17</v>
      </c>
      <c r="S34" s="40">
        <f t="shared" si="0"/>
        <v>1420.3</v>
      </c>
      <c r="T34" s="35">
        <v>1420.3</v>
      </c>
      <c r="U34" s="7"/>
      <c r="V34" s="7">
        <v>469.9</v>
      </c>
      <c r="W34" s="17">
        <v>897.25</v>
      </c>
      <c r="X34" s="16">
        <f t="shared" si="8"/>
        <v>101.97561252799413</v>
      </c>
      <c r="Y34" s="59" t="s">
        <v>17</v>
      </c>
      <c r="Z34" s="59" t="s">
        <v>1</v>
      </c>
      <c r="AA34" s="59" t="s">
        <v>1</v>
      </c>
      <c r="AB34" s="60" t="s">
        <v>79</v>
      </c>
      <c r="AC34" s="7" t="s">
        <v>1</v>
      </c>
      <c r="AD34" s="7" t="s">
        <v>74</v>
      </c>
      <c r="AE34" s="7" t="s">
        <v>75</v>
      </c>
      <c r="AF34" s="7" t="s">
        <v>1</v>
      </c>
    </row>
    <row r="35" spans="1:32" ht="24" customHeight="1">
      <c r="A35" s="34">
        <v>30</v>
      </c>
      <c r="B35" s="5" t="s">
        <v>16</v>
      </c>
      <c r="C35" s="5" t="s">
        <v>34</v>
      </c>
      <c r="D35" s="15" t="s">
        <v>36</v>
      </c>
      <c r="E35" s="18" t="s">
        <v>41</v>
      </c>
      <c r="F35" s="7">
        <v>1</v>
      </c>
      <c r="G35" s="18">
        <v>2013</v>
      </c>
      <c r="H35" s="18">
        <v>2013</v>
      </c>
      <c r="I35" s="58" t="s">
        <v>78</v>
      </c>
      <c r="J35" s="32" t="s">
        <v>0</v>
      </c>
      <c r="K35" s="39">
        <v>0</v>
      </c>
      <c r="L35" s="7">
        <v>5</v>
      </c>
      <c r="M35" s="7">
        <v>5</v>
      </c>
      <c r="N35" s="7">
        <v>2</v>
      </c>
      <c r="O35" s="7" t="s">
        <v>1</v>
      </c>
      <c r="P35" s="7">
        <v>40</v>
      </c>
      <c r="Q35" s="7" t="s">
        <v>1</v>
      </c>
      <c r="R35" s="33" t="s">
        <v>17</v>
      </c>
      <c r="S35" s="40">
        <f t="shared" si="0"/>
        <v>2788.4</v>
      </c>
      <c r="T35" s="35">
        <v>2788.4</v>
      </c>
      <c r="U35" s="7"/>
      <c r="V35" s="7">
        <v>930.9</v>
      </c>
      <c r="W35" s="17">
        <v>1753.01</v>
      </c>
      <c r="X35" s="16">
        <f t="shared" si="8"/>
        <v>200.20333589597891</v>
      </c>
      <c r="Y35" s="59" t="s">
        <v>17</v>
      </c>
      <c r="Z35" s="59" t="s">
        <v>1</v>
      </c>
      <c r="AA35" s="59" t="s">
        <v>1</v>
      </c>
      <c r="AB35" s="60" t="s">
        <v>79</v>
      </c>
      <c r="AC35" s="7" t="s">
        <v>1</v>
      </c>
      <c r="AD35" s="7" t="s">
        <v>74</v>
      </c>
      <c r="AE35" s="7" t="s">
        <v>75</v>
      </c>
      <c r="AF35" s="7" t="s">
        <v>1</v>
      </c>
    </row>
    <row r="36" spans="1:32" ht="24" customHeight="1">
      <c r="A36" s="34">
        <v>31</v>
      </c>
      <c r="B36" s="5" t="s">
        <v>16</v>
      </c>
      <c r="C36" s="5" t="s">
        <v>34</v>
      </c>
      <c r="D36" s="15" t="s">
        <v>36</v>
      </c>
      <c r="E36" s="18" t="s">
        <v>41</v>
      </c>
      <c r="F36" s="7">
        <v>2</v>
      </c>
      <c r="G36" s="18">
        <v>2013</v>
      </c>
      <c r="H36" s="18">
        <v>2013</v>
      </c>
      <c r="I36" s="58" t="s">
        <v>78</v>
      </c>
      <c r="J36" s="32" t="s">
        <v>0</v>
      </c>
      <c r="K36" s="39">
        <v>0</v>
      </c>
      <c r="L36" s="7">
        <v>5</v>
      </c>
      <c r="M36" s="7">
        <v>5</v>
      </c>
      <c r="N36" s="7">
        <v>2</v>
      </c>
      <c r="O36" s="7" t="s">
        <v>1</v>
      </c>
      <c r="P36" s="7">
        <v>50</v>
      </c>
      <c r="Q36" s="7" t="s">
        <v>1</v>
      </c>
      <c r="R36" s="33" t="s">
        <v>17</v>
      </c>
      <c r="S36" s="40">
        <f t="shared" si="0"/>
        <v>2834.9</v>
      </c>
      <c r="T36" s="35">
        <v>2834.9</v>
      </c>
      <c r="U36" s="7"/>
      <c r="V36" s="7">
        <v>934.4</v>
      </c>
      <c r="W36" s="17">
        <v>1781.18</v>
      </c>
      <c r="X36" s="16">
        <f t="shared" si="8"/>
        <v>203.54197279138955</v>
      </c>
      <c r="Y36" s="59" t="s">
        <v>17</v>
      </c>
      <c r="Z36" s="59" t="s">
        <v>1</v>
      </c>
      <c r="AA36" s="59" t="s">
        <v>1</v>
      </c>
      <c r="AB36" s="60" t="s">
        <v>79</v>
      </c>
      <c r="AC36" s="7" t="s">
        <v>1</v>
      </c>
      <c r="AD36" s="7" t="s">
        <v>74</v>
      </c>
      <c r="AE36" s="7" t="s">
        <v>75</v>
      </c>
      <c r="AF36" s="7" t="s">
        <v>1</v>
      </c>
    </row>
    <row r="37" spans="1:32" ht="24" customHeight="1">
      <c r="A37" s="34">
        <v>32</v>
      </c>
      <c r="B37" s="5" t="s">
        <v>16</v>
      </c>
      <c r="C37" s="5" t="s">
        <v>34</v>
      </c>
      <c r="D37" s="15" t="s">
        <v>36</v>
      </c>
      <c r="E37" s="18" t="s">
        <v>43</v>
      </c>
      <c r="F37" s="7">
        <v>1</v>
      </c>
      <c r="G37" s="18">
        <v>2013</v>
      </c>
      <c r="H37" s="18">
        <v>2013</v>
      </c>
      <c r="I37" s="58" t="s">
        <v>78</v>
      </c>
      <c r="J37" s="32" t="s">
        <v>0</v>
      </c>
      <c r="K37" s="39">
        <v>0</v>
      </c>
      <c r="L37" s="7">
        <v>5</v>
      </c>
      <c r="M37" s="7">
        <v>5</v>
      </c>
      <c r="N37" s="7">
        <v>2</v>
      </c>
      <c r="O37" s="7" t="s">
        <v>1</v>
      </c>
      <c r="P37" s="7">
        <v>50</v>
      </c>
      <c r="Q37" s="7" t="s">
        <v>1</v>
      </c>
      <c r="R37" s="33" t="s">
        <v>17</v>
      </c>
      <c r="S37" s="40">
        <f t="shared" si="0"/>
        <v>2874.3</v>
      </c>
      <c r="T37" s="35">
        <v>2874.3</v>
      </c>
      <c r="U37" s="7"/>
      <c r="V37" s="7">
        <v>928.5</v>
      </c>
      <c r="W37" s="17">
        <v>1773.51</v>
      </c>
      <c r="X37" s="16">
        <f t="shared" si="8"/>
        <v>206.3708393221246</v>
      </c>
      <c r="Y37" s="59" t="s">
        <v>17</v>
      </c>
      <c r="Z37" s="59" t="s">
        <v>1</v>
      </c>
      <c r="AA37" s="59" t="s">
        <v>1</v>
      </c>
      <c r="AB37" s="60" t="s">
        <v>79</v>
      </c>
      <c r="AC37" s="7" t="s">
        <v>1</v>
      </c>
      <c r="AD37" s="7" t="s">
        <v>74</v>
      </c>
      <c r="AE37" s="7" t="s">
        <v>75</v>
      </c>
      <c r="AF37" s="7" t="s">
        <v>1</v>
      </c>
    </row>
    <row r="38" spans="1:32" ht="24" customHeight="1">
      <c r="A38" s="34">
        <v>33</v>
      </c>
      <c r="B38" s="5" t="s">
        <v>16</v>
      </c>
      <c r="C38" s="5" t="s">
        <v>34</v>
      </c>
      <c r="D38" s="15" t="s">
        <v>36</v>
      </c>
      <c r="E38" s="18" t="s">
        <v>43</v>
      </c>
      <c r="F38" s="7">
        <v>2</v>
      </c>
      <c r="G38" s="18">
        <v>2013</v>
      </c>
      <c r="H38" s="18">
        <v>2013</v>
      </c>
      <c r="I38" s="58" t="s">
        <v>78</v>
      </c>
      <c r="J38" s="32" t="s">
        <v>0</v>
      </c>
      <c r="K38" s="39">
        <v>0</v>
      </c>
      <c r="L38" s="7">
        <v>5</v>
      </c>
      <c r="M38" s="7">
        <v>5</v>
      </c>
      <c r="N38" s="7">
        <v>1</v>
      </c>
      <c r="O38" s="7" t="s">
        <v>1</v>
      </c>
      <c r="P38" s="7">
        <v>35</v>
      </c>
      <c r="Q38" s="7" t="s">
        <v>1</v>
      </c>
      <c r="R38" s="33" t="s">
        <v>17</v>
      </c>
      <c r="S38" s="40">
        <f t="shared" si="0"/>
        <v>1444.1</v>
      </c>
      <c r="T38" s="35">
        <v>1444.1</v>
      </c>
      <c r="U38" s="7"/>
      <c r="V38" s="7">
        <v>460.3</v>
      </c>
      <c r="W38" s="17">
        <v>908.88</v>
      </c>
      <c r="X38" s="16">
        <f t="shared" si="8"/>
        <v>103.68442022930108</v>
      </c>
      <c r="Y38" s="59" t="s">
        <v>17</v>
      </c>
      <c r="Z38" s="59" t="s">
        <v>1</v>
      </c>
      <c r="AA38" s="59" t="s">
        <v>1</v>
      </c>
      <c r="AB38" s="60" t="s">
        <v>79</v>
      </c>
      <c r="AC38" s="7" t="s">
        <v>1</v>
      </c>
      <c r="AD38" s="7" t="s">
        <v>74</v>
      </c>
      <c r="AE38" s="7" t="s">
        <v>75</v>
      </c>
      <c r="AF38" s="7" t="s">
        <v>1</v>
      </c>
    </row>
    <row r="39" spans="1:32" ht="24" customHeight="1">
      <c r="A39" s="34">
        <v>34</v>
      </c>
      <c r="B39" s="5" t="s">
        <v>16</v>
      </c>
      <c r="C39" s="5" t="s">
        <v>34</v>
      </c>
      <c r="D39" s="15" t="s">
        <v>37</v>
      </c>
      <c r="E39" s="18" t="s">
        <v>38</v>
      </c>
      <c r="F39" s="7"/>
      <c r="G39" s="18">
        <v>2010</v>
      </c>
      <c r="H39" s="20">
        <v>2011</v>
      </c>
      <c r="I39" s="58" t="s">
        <v>78</v>
      </c>
      <c r="J39" s="32" t="s">
        <v>0</v>
      </c>
      <c r="K39" s="39">
        <v>0</v>
      </c>
      <c r="L39" s="7">
        <v>3</v>
      </c>
      <c r="M39" s="7">
        <v>3</v>
      </c>
      <c r="N39" s="7">
        <v>2</v>
      </c>
      <c r="O39" s="7" t="s">
        <v>1</v>
      </c>
      <c r="P39" s="7">
        <v>42</v>
      </c>
      <c r="Q39" s="7" t="s">
        <v>1</v>
      </c>
      <c r="R39" s="33" t="s">
        <v>17</v>
      </c>
      <c r="S39" s="40">
        <f t="shared" si="0"/>
        <v>1560.3</v>
      </c>
      <c r="T39" s="36">
        <v>1560.3</v>
      </c>
      <c r="U39" s="7"/>
      <c r="V39" s="7">
        <v>839.7</v>
      </c>
      <c r="W39" s="17">
        <v>981.30655972695183</v>
      </c>
      <c r="X39" s="16">
        <f t="shared" si="8"/>
        <v>112.02742253568208</v>
      </c>
      <c r="Y39" s="59" t="s">
        <v>17</v>
      </c>
      <c r="Z39" s="59" t="s">
        <v>1</v>
      </c>
      <c r="AA39" s="59" t="s">
        <v>1</v>
      </c>
      <c r="AB39" s="60" t="s">
        <v>79</v>
      </c>
      <c r="AC39" s="7" t="s">
        <v>1</v>
      </c>
      <c r="AD39" s="7" t="s">
        <v>74</v>
      </c>
      <c r="AE39" s="7" t="s">
        <v>75</v>
      </c>
      <c r="AF39" s="7" t="s">
        <v>1</v>
      </c>
    </row>
    <row r="40" spans="1:32" ht="24" customHeight="1">
      <c r="A40" s="34">
        <v>35</v>
      </c>
      <c r="B40" s="5" t="s">
        <v>16</v>
      </c>
      <c r="C40" s="5" t="s">
        <v>34</v>
      </c>
      <c r="D40" s="15" t="s">
        <v>37</v>
      </c>
      <c r="E40" s="18" t="s">
        <v>39</v>
      </c>
      <c r="F40" s="7"/>
      <c r="G40" s="18">
        <v>2010</v>
      </c>
      <c r="H40" s="20">
        <v>2011</v>
      </c>
      <c r="I40" s="58" t="s">
        <v>78</v>
      </c>
      <c r="J40" s="32" t="s">
        <v>0</v>
      </c>
      <c r="K40" s="39">
        <v>0</v>
      </c>
      <c r="L40" s="7">
        <v>3</v>
      </c>
      <c r="M40" s="7">
        <v>3</v>
      </c>
      <c r="N40" s="7">
        <v>2</v>
      </c>
      <c r="O40" s="7" t="s">
        <v>1</v>
      </c>
      <c r="P40" s="7">
        <v>42</v>
      </c>
      <c r="Q40" s="7" t="s">
        <v>1</v>
      </c>
      <c r="R40" s="33" t="s">
        <v>17</v>
      </c>
      <c r="S40" s="40">
        <f t="shared" si="0"/>
        <v>1565.7</v>
      </c>
      <c r="T40" s="36">
        <v>1565.7</v>
      </c>
      <c r="U40" s="7"/>
      <c r="V40" s="7">
        <v>822.3</v>
      </c>
      <c r="W40" s="17">
        <v>984.1984875729022</v>
      </c>
      <c r="X40" s="16">
        <f t="shared" si="8"/>
        <v>112.41513520740719</v>
      </c>
      <c r="Y40" s="59" t="s">
        <v>17</v>
      </c>
      <c r="Z40" s="59" t="s">
        <v>1</v>
      </c>
      <c r="AA40" s="59" t="s">
        <v>1</v>
      </c>
      <c r="AB40" s="60" t="s">
        <v>79</v>
      </c>
      <c r="AC40" s="7" t="s">
        <v>1</v>
      </c>
      <c r="AD40" s="7" t="s">
        <v>74</v>
      </c>
      <c r="AE40" s="7" t="s">
        <v>75</v>
      </c>
      <c r="AF40" s="7" t="s">
        <v>1</v>
      </c>
    </row>
    <row r="41" spans="1:32" ht="24" customHeight="1">
      <c r="A41" s="34">
        <v>36</v>
      </c>
      <c r="B41" s="5" t="s">
        <v>16</v>
      </c>
      <c r="C41" s="5" t="s">
        <v>34</v>
      </c>
      <c r="D41" s="15" t="s">
        <v>37</v>
      </c>
      <c r="E41" s="18" t="s">
        <v>40</v>
      </c>
      <c r="F41" s="7"/>
      <c r="G41" s="18">
        <v>2010</v>
      </c>
      <c r="H41" s="20">
        <v>2011</v>
      </c>
      <c r="I41" s="58" t="s">
        <v>78</v>
      </c>
      <c r="J41" s="32" t="s">
        <v>0</v>
      </c>
      <c r="K41" s="39">
        <v>0</v>
      </c>
      <c r="L41" s="7">
        <v>3</v>
      </c>
      <c r="M41" s="7">
        <v>3</v>
      </c>
      <c r="N41" s="7">
        <v>2</v>
      </c>
      <c r="O41" s="7" t="s">
        <v>1</v>
      </c>
      <c r="P41" s="7">
        <v>42</v>
      </c>
      <c r="Q41" s="7" t="s">
        <v>1</v>
      </c>
      <c r="R41" s="33" t="s">
        <v>17</v>
      </c>
      <c r="S41" s="40">
        <f t="shared" si="0"/>
        <v>1569.7</v>
      </c>
      <c r="T41" s="36">
        <v>1569.7</v>
      </c>
      <c r="U41" s="7"/>
      <c r="V41" s="7">
        <v>850.4</v>
      </c>
      <c r="W41" s="17">
        <v>986.83894343224824</v>
      </c>
      <c r="X41" s="16">
        <f t="shared" si="8"/>
        <v>112.70232977905542</v>
      </c>
      <c r="Y41" s="59" t="s">
        <v>17</v>
      </c>
      <c r="Z41" s="59" t="s">
        <v>1</v>
      </c>
      <c r="AA41" s="59" t="s">
        <v>1</v>
      </c>
      <c r="AB41" s="60" t="s">
        <v>79</v>
      </c>
      <c r="AC41" s="7" t="s">
        <v>1</v>
      </c>
      <c r="AD41" s="7" t="s">
        <v>74</v>
      </c>
      <c r="AE41" s="7" t="s">
        <v>75</v>
      </c>
      <c r="AF41" s="7" t="s">
        <v>1</v>
      </c>
    </row>
    <row r="42" spans="1:32" ht="24" customHeight="1">
      <c r="A42" s="34">
        <v>37</v>
      </c>
      <c r="B42" s="5" t="s">
        <v>16</v>
      </c>
      <c r="C42" s="5" t="s">
        <v>34</v>
      </c>
      <c r="D42" s="15" t="s">
        <v>37</v>
      </c>
      <c r="E42" s="18" t="s">
        <v>41</v>
      </c>
      <c r="F42" s="7"/>
      <c r="G42" s="18">
        <v>2010</v>
      </c>
      <c r="H42" s="20">
        <v>2011</v>
      </c>
      <c r="I42" s="58" t="s">
        <v>78</v>
      </c>
      <c r="J42" s="32" t="s">
        <v>0</v>
      </c>
      <c r="K42" s="39">
        <v>0</v>
      </c>
      <c r="L42" s="7">
        <v>3</v>
      </c>
      <c r="M42" s="7">
        <v>3</v>
      </c>
      <c r="N42" s="7">
        <v>2</v>
      </c>
      <c r="O42" s="7" t="s">
        <v>1</v>
      </c>
      <c r="P42" s="7">
        <v>42</v>
      </c>
      <c r="Q42" s="7" t="s">
        <v>1</v>
      </c>
      <c r="R42" s="33" t="s">
        <v>17</v>
      </c>
      <c r="S42" s="40">
        <f t="shared" si="0"/>
        <v>1562.1</v>
      </c>
      <c r="T42" s="36">
        <v>1562.1</v>
      </c>
      <c r="U42" s="7"/>
      <c r="V42" s="7">
        <v>850.4</v>
      </c>
      <c r="W42" s="17">
        <v>983.00399563653127</v>
      </c>
      <c r="X42" s="16">
        <f t="shared" si="8"/>
        <v>112.15666009292377</v>
      </c>
      <c r="Y42" s="59" t="s">
        <v>17</v>
      </c>
      <c r="Z42" s="59" t="s">
        <v>1</v>
      </c>
      <c r="AA42" s="59" t="s">
        <v>1</v>
      </c>
      <c r="AB42" s="60" t="s">
        <v>79</v>
      </c>
      <c r="AC42" s="7" t="s">
        <v>1</v>
      </c>
      <c r="AD42" s="7" t="s">
        <v>74</v>
      </c>
      <c r="AE42" s="7" t="s">
        <v>75</v>
      </c>
      <c r="AF42" s="7" t="s">
        <v>1</v>
      </c>
    </row>
    <row r="43" spans="1:32" ht="24" customHeight="1">
      <c r="A43" s="34">
        <v>38</v>
      </c>
      <c r="B43" s="5" t="s">
        <v>16</v>
      </c>
      <c r="C43" s="5" t="s">
        <v>34</v>
      </c>
      <c r="D43" s="15" t="s">
        <v>37</v>
      </c>
      <c r="E43" s="18" t="s">
        <v>42</v>
      </c>
      <c r="F43" s="7"/>
      <c r="G43" s="18">
        <v>2010</v>
      </c>
      <c r="H43" s="20">
        <v>2011</v>
      </c>
      <c r="I43" s="58" t="s">
        <v>78</v>
      </c>
      <c r="J43" s="32" t="s">
        <v>0</v>
      </c>
      <c r="K43" s="39">
        <v>0</v>
      </c>
      <c r="L43" s="7">
        <v>3</v>
      </c>
      <c r="M43" s="7">
        <v>3</v>
      </c>
      <c r="N43" s="7">
        <v>1</v>
      </c>
      <c r="O43" s="7" t="s">
        <v>1</v>
      </c>
      <c r="P43" s="7">
        <v>21</v>
      </c>
      <c r="Q43" s="7" t="s">
        <v>1</v>
      </c>
      <c r="R43" s="33" t="s">
        <v>17</v>
      </c>
      <c r="S43" s="40">
        <f t="shared" si="0"/>
        <v>783.8</v>
      </c>
      <c r="T43" s="36">
        <v>783.8</v>
      </c>
      <c r="U43" s="7"/>
      <c r="V43" s="7">
        <v>421</v>
      </c>
      <c r="W43" s="17">
        <v>493.38803771779845</v>
      </c>
      <c r="X43" s="16">
        <f t="shared" si="8"/>
        <v>56.275776314470043</v>
      </c>
      <c r="Y43" s="59" t="s">
        <v>17</v>
      </c>
      <c r="Z43" s="59" t="s">
        <v>1</v>
      </c>
      <c r="AA43" s="59" t="s">
        <v>1</v>
      </c>
      <c r="AB43" s="60" t="s">
        <v>79</v>
      </c>
      <c r="AC43" s="7" t="s">
        <v>1</v>
      </c>
      <c r="AD43" s="7" t="s">
        <v>74</v>
      </c>
      <c r="AE43" s="7" t="s">
        <v>75</v>
      </c>
      <c r="AF43" s="7" t="s">
        <v>1</v>
      </c>
    </row>
    <row r="44" spans="1:32" ht="24" customHeight="1">
      <c r="A44" s="34">
        <v>39</v>
      </c>
      <c r="B44" s="5" t="s">
        <v>16</v>
      </c>
      <c r="C44" s="5" t="s">
        <v>34</v>
      </c>
      <c r="D44" s="15" t="s">
        <v>37</v>
      </c>
      <c r="E44" s="18" t="s">
        <v>43</v>
      </c>
      <c r="F44" s="7"/>
      <c r="G44" s="18">
        <v>2010</v>
      </c>
      <c r="H44" s="20">
        <v>2011</v>
      </c>
      <c r="I44" s="58" t="s">
        <v>78</v>
      </c>
      <c r="J44" s="32" t="s">
        <v>0</v>
      </c>
      <c r="K44" s="39">
        <v>0</v>
      </c>
      <c r="L44" s="7">
        <v>3</v>
      </c>
      <c r="M44" s="7">
        <v>3</v>
      </c>
      <c r="N44" s="7">
        <v>1</v>
      </c>
      <c r="O44" s="7" t="s">
        <v>1</v>
      </c>
      <c r="P44" s="7">
        <v>21</v>
      </c>
      <c r="Q44" s="7" t="s">
        <v>1</v>
      </c>
      <c r="R44" s="33" t="s">
        <v>17</v>
      </c>
      <c r="S44" s="40">
        <f t="shared" si="0"/>
        <v>783.1</v>
      </c>
      <c r="T44" s="36">
        <v>783.1</v>
      </c>
      <c r="U44" s="7"/>
      <c r="V44" s="7">
        <v>421</v>
      </c>
      <c r="W44" s="17">
        <v>492.50788576468324</v>
      </c>
      <c r="X44" s="16">
        <f t="shared" si="8"/>
        <v>56.225517264431609</v>
      </c>
      <c r="Y44" s="59" t="s">
        <v>17</v>
      </c>
      <c r="Z44" s="59" t="s">
        <v>1</v>
      </c>
      <c r="AA44" s="59" t="s">
        <v>1</v>
      </c>
      <c r="AB44" s="60" t="s">
        <v>79</v>
      </c>
      <c r="AC44" s="7" t="s">
        <v>1</v>
      </c>
      <c r="AD44" s="7" t="s">
        <v>74</v>
      </c>
      <c r="AE44" s="7" t="s">
        <v>75</v>
      </c>
      <c r="AF44" s="7" t="s">
        <v>1</v>
      </c>
    </row>
    <row r="45" spans="1:32" ht="24" customHeight="1">
      <c r="A45" s="34">
        <v>40</v>
      </c>
      <c r="B45" s="5" t="s">
        <v>16</v>
      </c>
      <c r="C45" s="5" t="s">
        <v>34</v>
      </c>
      <c r="D45" s="15" t="s">
        <v>44</v>
      </c>
      <c r="E45" s="18" t="s">
        <v>38</v>
      </c>
      <c r="F45" s="7"/>
      <c r="G45" s="18">
        <v>2012</v>
      </c>
      <c r="H45" s="18">
        <v>2012</v>
      </c>
      <c r="I45" s="58" t="s">
        <v>78</v>
      </c>
      <c r="J45" s="32" t="s">
        <v>0</v>
      </c>
      <c r="K45" s="39">
        <v>0</v>
      </c>
      <c r="L45" s="7">
        <v>3</v>
      </c>
      <c r="M45" s="7">
        <v>3</v>
      </c>
      <c r="N45" s="7">
        <v>2</v>
      </c>
      <c r="O45" s="7" t="s">
        <v>1</v>
      </c>
      <c r="P45" s="7">
        <v>42</v>
      </c>
      <c r="Q45" s="7" t="s">
        <v>1</v>
      </c>
      <c r="R45" s="33" t="s">
        <v>17</v>
      </c>
      <c r="S45" s="40">
        <f t="shared" si="0"/>
        <v>1588.5</v>
      </c>
      <c r="T45" s="36">
        <v>1588.5</v>
      </c>
      <c r="U45" s="7"/>
      <c r="V45" s="7">
        <v>204.9</v>
      </c>
      <c r="W45" s="17">
        <v>998.16</v>
      </c>
      <c r="X45" s="16">
        <f t="shared" si="8"/>
        <v>114.05214426580207</v>
      </c>
      <c r="Y45" s="59" t="s">
        <v>17</v>
      </c>
      <c r="Z45" s="59" t="s">
        <v>1</v>
      </c>
      <c r="AA45" s="59" t="s">
        <v>1</v>
      </c>
      <c r="AB45" s="60" t="s">
        <v>79</v>
      </c>
      <c r="AC45" s="7" t="s">
        <v>1</v>
      </c>
      <c r="AD45" s="7" t="s">
        <v>74</v>
      </c>
      <c r="AE45" s="7" t="s">
        <v>75</v>
      </c>
      <c r="AF45" s="7" t="s">
        <v>1</v>
      </c>
    </row>
    <row r="46" spans="1:32" ht="24" customHeight="1">
      <c r="A46" s="34">
        <v>41</v>
      </c>
      <c r="B46" s="5" t="s">
        <v>16</v>
      </c>
      <c r="C46" s="5" t="s">
        <v>34</v>
      </c>
      <c r="D46" s="15" t="s">
        <v>44</v>
      </c>
      <c r="E46" s="18" t="s">
        <v>38</v>
      </c>
      <c r="F46" s="7">
        <v>1</v>
      </c>
      <c r="G46" s="18">
        <v>2012</v>
      </c>
      <c r="H46" s="18">
        <v>2012</v>
      </c>
      <c r="I46" s="58" t="s">
        <v>78</v>
      </c>
      <c r="J46" s="32" t="s">
        <v>0</v>
      </c>
      <c r="K46" s="39">
        <v>0</v>
      </c>
      <c r="L46" s="7">
        <v>3</v>
      </c>
      <c r="M46" s="7">
        <v>3</v>
      </c>
      <c r="N46" s="7">
        <v>2</v>
      </c>
      <c r="O46" s="7" t="s">
        <v>1</v>
      </c>
      <c r="P46" s="7">
        <v>42</v>
      </c>
      <c r="Q46" s="7" t="s">
        <v>1</v>
      </c>
      <c r="R46" s="33" t="s">
        <v>17</v>
      </c>
      <c r="S46" s="40">
        <f t="shared" si="0"/>
        <v>1597.3</v>
      </c>
      <c r="T46" s="36">
        <v>1597.3</v>
      </c>
      <c r="U46" s="7"/>
      <c r="V46" s="7">
        <v>203.5</v>
      </c>
      <c r="W46" s="17">
        <v>1003.56</v>
      </c>
      <c r="X46" s="16">
        <f t="shared" si="8"/>
        <v>114.68397232342816</v>
      </c>
      <c r="Y46" s="59" t="s">
        <v>17</v>
      </c>
      <c r="Z46" s="59" t="s">
        <v>1</v>
      </c>
      <c r="AA46" s="59" t="s">
        <v>1</v>
      </c>
      <c r="AB46" s="60" t="s">
        <v>79</v>
      </c>
      <c r="AC46" s="7" t="s">
        <v>1</v>
      </c>
      <c r="AD46" s="7" t="s">
        <v>74</v>
      </c>
      <c r="AE46" s="7" t="s">
        <v>75</v>
      </c>
      <c r="AF46" s="7" t="s">
        <v>1</v>
      </c>
    </row>
    <row r="47" spans="1:32" ht="24" customHeight="1">
      <c r="A47" s="34">
        <v>42</v>
      </c>
      <c r="B47" s="5" t="s">
        <v>16</v>
      </c>
      <c r="C47" s="5" t="s">
        <v>34</v>
      </c>
      <c r="D47" s="15" t="s">
        <v>44</v>
      </c>
      <c r="E47" s="18" t="s">
        <v>39</v>
      </c>
      <c r="F47" s="7"/>
      <c r="G47" s="18">
        <v>2012</v>
      </c>
      <c r="H47" s="18">
        <v>2012</v>
      </c>
      <c r="I47" s="58" t="s">
        <v>78</v>
      </c>
      <c r="J47" s="32" t="s">
        <v>0</v>
      </c>
      <c r="K47" s="39">
        <v>0</v>
      </c>
      <c r="L47" s="7">
        <v>3</v>
      </c>
      <c r="M47" s="7">
        <v>3</v>
      </c>
      <c r="N47" s="7">
        <v>2</v>
      </c>
      <c r="O47" s="7" t="s">
        <v>1</v>
      </c>
      <c r="P47" s="7">
        <v>42</v>
      </c>
      <c r="Q47" s="7" t="s">
        <v>1</v>
      </c>
      <c r="R47" s="33" t="s">
        <v>17</v>
      </c>
      <c r="S47" s="40">
        <f t="shared" si="0"/>
        <v>1588.5</v>
      </c>
      <c r="T47" s="36">
        <v>1588.5</v>
      </c>
      <c r="U47" s="7"/>
      <c r="V47" s="7">
        <v>182.4</v>
      </c>
      <c r="W47" s="17">
        <v>998.66</v>
      </c>
      <c r="X47" s="16">
        <f t="shared" si="8"/>
        <v>114.05214426580207</v>
      </c>
      <c r="Y47" s="59" t="s">
        <v>17</v>
      </c>
      <c r="Z47" s="59" t="s">
        <v>1</v>
      </c>
      <c r="AA47" s="59" t="s">
        <v>1</v>
      </c>
      <c r="AB47" s="60" t="s">
        <v>79</v>
      </c>
      <c r="AC47" s="7" t="s">
        <v>1</v>
      </c>
      <c r="AD47" s="7" t="s">
        <v>74</v>
      </c>
      <c r="AE47" s="7" t="s">
        <v>75</v>
      </c>
      <c r="AF47" s="7" t="s">
        <v>1</v>
      </c>
    </row>
    <row r="48" spans="1:32" ht="24" customHeight="1">
      <c r="A48" s="34">
        <v>43</v>
      </c>
      <c r="B48" s="5" t="s">
        <v>16</v>
      </c>
      <c r="C48" s="5" t="s">
        <v>34</v>
      </c>
      <c r="D48" s="15" t="s">
        <v>44</v>
      </c>
      <c r="E48" s="18" t="s">
        <v>39</v>
      </c>
      <c r="F48" s="7">
        <v>1</v>
      </c>
      <c r="G48" s="18">
        <v>2012</v>
      </c>
      <c r="H48" s="18">
        <v>2012</v>
      </c>
      <c r="I48" s="58" t="s">
        <v>78</v>
      </c>
      <c r="J48" s="32" t="s">
        <v>0</v>
      </c>
      <c r="K48" s="39">
        <v>0</v>
      </c>
      <c r="L48" s="7">
        <v>3</v>
      </c>
      <c r="M48" s="7">
        <v>3</v>
      </c>
      <c r="N48" s="7">
        <v>2</v>
      </c>
      <c r="O48" s="7" t="s">
        <v>1</v>
      </c>
      <c r="P48" s="7">
        <v>29</v>
      </c>
      <c r="Q48" s="7" t="s">
        <v>1</v>
      </c>
      <c r="R48" s="33" t="s">
        <v>17</v>
      </c>
      <c r="S48" s="40">
        <f t="shared" si="0"/>
        <v>1547.8</v>
      </c>
      <c r="T48" s="36">
        <v>1547.8</v>
      </c>
      <c r="U48" s="7"/>
      <c r="V48" s="7">
        <v>207.6</v>
      </c>
      <c r="W48" s="17">
        <v>975.77</v>
      </c>
      <c r="X48" s="16">
        <f t="shared" si="8"/>
        <v>111.12993949928136</v>
      </c>
      <c r="Y48" s="59" t="s">
        <v>17</v>
      </c>
      <c r="Z48" s="59" t="s">
        <v>1</v>
      </c>
      <c r="AA48" s="59" t="s">
        <v>1</v>
      </c>
      <c r="AB48" s="60" t="s">
        <v>79</v>
      </c>
      <c r="AC48" s="7" t="s">
        <v>1</v>
      </c>
      <c r="AD48" s="7" t="s">
        <v>74</v>
      </c>
      <c r="AE48" s="7" t="s">
        <v>75</v>
      </c>
      <c r="AF48" s="7" t="s">
        <v>1</v>
      </c>
    </row>
    <row r="49" spans="1:32" ht="24" customHeight="1">
      <c r="A49" s="34">
        <v>44</v>
      </c>
      <c r="B49" s="5" t="s">
        <v>16</v>
      </c>
      <c r="C49" s="5" t="s">
        <v>34</v>
      </c>
      <c r="D49" s="15" t="s">
        <v>44</v>
      </c>
      <c r="E49" s="18" t="s">
        <v>43</v>
      </c>
      <c r="F49" s="7">
        <v>1</v>
      </c>
      <c r="G49" s="18">
        <v>2012</v>
      </c>
      <c r="H49" s="18" t="s">
        <v>45</v>
      </c>
      <c r="I49" s="58" t="s">
        <v>78</v>
      </c>
      <c r="J49" s="32" t="s">
        <v>0</v>
      </c>
      <c r="K49" s="39">
        <v>0</v>
      </c>
      <c r="L49" s="7">
        <v>3</v>
      </c>
      <c r="M49" s="7">
        <v>3</v>
      </c>
      <c r="N49" s="7">
        <v>1</v>
      </c>
      <c r="O49" s="7" t="s">
        <v>1</v>
      </c>
      <c r="P49" s="7">
        <v>21</v>
      </c>
      <c r="Q49" s="7" t="s">
        <v>1</v>
      </c>
      <c r="R49" s="33" t="s">
        <v>17</v>
      </c>
      <c r="S49" s="40">
        <f t="shared" si="0"/>
        <v>823.62</v>
      </c>
      <c r="T49" s="36">
        <v>823.62</v>
      </c>
      <c r="U49" s="7"/>
      <c r="V49" s="7">
        <v>413.6</v>
      </c>
      <c r="W49" s="17">
        <v>518.70000000000005</v>
      </c>
      <c r="X49" s="16">
        <f t="shared" si="8"/>
        <v>59.134798275228142</v>
      </c>
      <c r="Y49" s="59" t="s">
        <v>17</v>
      </c>
      <c r="Z49" s="59" t="s">
        <v>1</v>
      </c>
      <c r="AA49" s="59" t="s">
        <v>1</v>
      </c>
      <c r="AB49" s="60" t="s">
        <v>79</v>
      </c>
      <c r="AC49" s="7" t="s">
        <v>1</v>
      </c>
      <c r="AD49" s="7" t="s">
        <v>74</v>
      </c>
      <c r="AE49" s="7" t="s">
        <v>75</v>
      </c>
      <c r="AF49" s="7" t="s">
        <v>1</v>
      </c>
    </row>
    <row r="50" spans="1:32" ht="24" customHeight="1">
      <c r="A50" s="34">
        <v>45</v>
      </c>
      <c r="B50" s="5" t="s">
        <v>16</v>
      </c>
      <c r="C50" s="5" t="s">
        <v>34</v>
      </c>
      <c r="D50" s="15" t="s">
        <v>44</v>
      </c>
      <c r="E50" s="18" t="s">
        <v>43</v>
      </c>
      <c r="F50" s="7">
        <v>3</v>
      </c>
      <c r="G50" s="18">
        <v>2012</v>
      </c>
      <c r="H50" s="18" t="s">
        <v>45</v>
      </c>
      <c r="I50" s="58" t="s">
        <v>78</v>
      </c>
      <c r="J50" s="32" t="s">
        <v>0</v>
      </c>
      <c r="K50" s="39">
        <v>0</v>
      </c>
      <c r="L50" s="7">
        <v>3</v>
      </c>
      <c r="M50" s="7">
        <v>3</v>
      </c>
      <c r="N50" s="7">
        <v>2</v>
      </c>
      <c r="O50" s="7" t="s">
        <v>1</v>
      </c>
      <c r="P50" s="7">
        <v>36</v>
      </c>
      <c r="Q50" s="7" t="s">
        <v>1</v>
      </c>
      <c r="R50" s="33" t="s">
        <v>17</v>
      </c>
      <c r="S50" s="40">
        <f t="shared" si="0"/>
        <v>1651.8</v>
      </c>
      <c r="T50" s="36">
        <v>1651.8</v>
      </c>
      <c r="U50" s="7"/>
      <c r="V50" s="7">
        <v>832.5</v>
      </c>
      <c r="W50" s="17">
        <v>1040.6199999999999</v>
      </c>
      <c r="X50" s="16">
        <f t="shared" si="8"/>
        <v>118.59699836213527</v>
      </c>
      <c r="Y50" s="59" t="s">
        <v>17</v>
      </c>
      <c r="Z50" s="59" t="s">
        <v>1</v>
      </c>
      <c r="AA50" s="59" t="s">
        <v>1</v>
      </c>
      <c r="AB50" s="60" t="s">
        <v>79</v>
      </c>
      <c r="AC50" s="7" t="s">
        <v>1</v>
      </c>
      <c r="AD50" s="7" t="s">
        <v>74</v>
      </c>
      <c r="AE50" s="7" t="s">
        <v>75</v>
      </c>
      <c r="AF50" s="7" t="s">
        <v>1</v>
      </c>
    </row>
    <row r="51" spans="1:32" ht="24" customHeight="1">
      <c r="A51" s="34">
        <v>46</v>
      </c>
      <c r="B51" s="5" t="s">
        <v>16</v>
      </c>
      <c r="C51" s="5" t="s">
        <v>34</v>
      </c>
      <c r="D51" s="15" t="s">
        <v>46</v>
      </c>
      <c r="E51" s="18" t="s">
        <v>38</v>
      </c>
      <c r="F51" s="7"/>
      <c r="G51" s="18">
        <v>2012</v>
      </c>
      <c r="H51" s="18" t="s">
        <v>45</v>
      </c>
      <c r="I51" s="58" t="s">
        <v>78</v>
      </c>
      <c r="J51" s="32" t="s">
        <v>0</v>
      </c>
      <c r="K51" s="39">
        <v>0</v>
      </c>
      <c r="L51" s="7">
        <v>3</v>
      </c>
      <c r="M51" s="7">
        <v>3</v>
      </c>
      <c r="N51" s="7">
        <v>3</v>
      </c>
      <c r="O51" s="7" t="s">
        <v>1</v>
      </c>
      <c r="P51" s="7">
        <v>63</v>
      </c>
      <c r="Q51" s="7" t="s">
        <v>1</v>
      </c>
      <c r="R51" s="33" t="s">
        <v>17</v>
      </c>
      <c r="S51" s="40">
        <f t="shared" si="0"/>
        <v>2462.8000000000002</v>
      </c>
      <c r="T51" s="7">
        <v>2462.8000000000002</v>
      </c>
      <c r="U51" s="7"/>
      <c r="V51" s="7">
        <v>314.2</v>
      </c>
      <c r="W51" s="17">
        <v>1548.82</v>
      </c>
      <c r="X51" s="16">
        <f t="shared" si="8"/>
        <v>176.82569776381325</v>
      </c>
      <c r="Y51" s="59" t="s">
        <v>17</v>
      </c>
      <c r="Z51" s="59" t="s">
        <v>1</v>
      </c>
      <c r="AA51" s="59" t="s">
        <v>1</v>
      </c>
      <c r="AB51" s="60" t="s">
        <v>79</v>
      </c>
      <c r="AC51" s="7" t="s">
        <v>1</v>
      </c>
      <c r="AD51" s="7" t="s">
        <v>74</v>
      </c>
      <c r="AE51" s="7" t="s">
        <v>75</v>
      </c>
      <c r="AF51" s="7" t="s">
        <v>1</v>
      </c>
    </row>
    <row r="52" spans="1:32" ht="24" customHeight="1">
      <c r="A52" s="34">
        <v>47</v>
      </c>
      <c r="B52" s="5" t="s">
        <v>16</v>
      </c>
      <c r="C52" s="5" t="s">
        <v>34</v>
      </c>
      <c r="D52" s="15" t="s">
        <v>46</v>
      </c>
      <c r="E52" s="18" t="s">
        <v>38</v>
      </c>
      <c r="F52" s="7">
        <v>1</v>
      </c>
      <c r="G52" s="18">
        <v>2012</v>
      </c>
      <c r="H52" s="18" t="s">
        <v>45</v>
      </c>
      <c r="I52" s="58" t="s">
        <v>78</v>
      </c>
      <c r="J52" s="32" t="s">
        <v>0</v>
      </c>
      <c r="K52" s="39">
        <v>0</v>
      </c>
      <c r="L52" s="7">
        <v>3</v>
      </c>
      <c r="M52" s="7">
        <v>3</v>
      </c>
      <c r="N52" s="7">
        <v>1</v>
      </c>
      <c r="O52" s="7" t="s">
        <v>1</v>
      </c>
      <c r="P52" s="7">
        <v>21</v>
      </c>
      <c r="Q52" s="7" t="s">
        <v>1</v>
      </c>
      <c r="R52" s="33" t="s">
        <v>17</v>
      </c>
      <c r="S52" s="40">
        <f t="shared" si="0"/>
        <v>821.3</v>
      </c>
      <c r="T52" s="7">
        <v>821.3</v>
      </c>
      <c r="U52" s="7"/>
      <c r="V52" s="7">
        <v>102.7</v>
      </c>
      <c r="W52" s="17">
        <v>516.52</v>
      </c>
      <c r="X52" s="16">
        <f t="shared" si="8"/>
        <v>58.968225423672166</v>
      </c>
      <c r="Y52" s="59" t="s">
        <v>17</v>
      </c>
      <c r="Z52" s="59" t="s">
        <v>1</v>
      </c>
      <c r="AA52" s="59" t="s">
        <v>1</v>
      </c>
      <c r="AB52" s="60" t="s">
        <v>79</v>
      </c>
      <c r="AC52" s="7" t="s">
        <v>1</v>
      </c>
      <c r="AD52" s="7" t="s">
        <v>74</v>
      </c>
      <c r="AE52" s="7" t="s">
        <v>75</v>
      </c>
      <c r="AF52" s="7" t="s">
        <v>1</v>
      </c>
    </row>
    <row r="53" spans="1:32" ht="24" customHeight="1">
      <c r="A53" s="34">
        <v>48</v>
      </c>
      <c r="B53" s="5" t="s">
        <v>16</v>
      </c>
      <c r="C53" s="5" t="s">
        <v>34</v>
      </c>
      <c r="D53" s="15" t="s">
        <v>46</v>
      </c>
      <c r="E53" s="18" t="s">
        <v>39</v>
      </c>
      <c r="F53" s="7"/>
      <c r="G53" s="18">
        <v>2012</v>
      </c>
      <c r="H53" s="18" t="s">
        <v>45</v>
      </c>
      <c r="I53" s="58" t="s">
        <v>78</v>
      </c>
      <c r="J53" s="32" t="s">
        <v>0</v>
      </c>
      <c r="K53" s="39">
        <v>0</v>
      </c>
      <c r="L53" s="7">
        <v>3</v>
      </c>
      <c r="M53" s="7">
        <v>3</v>
      </c>
      <c r="N53" s="7">
        <v>2</v>
      </c>
      <c r="O53" s="7" t="s">
        <v>1</v>
      </c>
      <c r="P53" s="7">
        <v>42</v>
      </c>
      <c r="Q53" s="7" t="s">
        <v>1</v>
      </c>
      <c r="R53" s="33" t="s">
        <v>17</v>
      </c>
      <c r="S53" s="40">
        <f t="shared" si="0"/>
        <v>1628.5</v>
      </c>
      <c r="T53" s="7">
        <v>1628.5</v>
      </c>
      <c r="U53" s="7"/>
      <c r="V53" s="7">
        <v>220.1</v>
      </c>
      <c r="W53" s="17">
        <v>1023.81</v>
      </c>
      <c r="X53" s="16">
        <f t="shared" si="8"/>
        <v>116.92408998228434</v>
      </c>
      <c r="Y53" s="59" t="s">
        <v>17</v>
      </c>
      <c r="Z53" s="59" t="s">
        <v>1</v>
      </c>
      <c r="AA53" s="59" t="s">
        <v>1</v>
      </c>
      <c r="AB53" s="60" t="s">
        <v>79</v>
      </c>
      <c r="AC53" s="7" t="s">
        <v>1</v>
      </c>
      <c r="AD53" s="7" t="s">
        <v>74</v>
      </c>
      <c r="AE53" s="7" t="s">
        <v>75</v>
      </c>
      <c r="AF53" s="7" t="s">
        <v>1</v>
      </c>
    </row>
    <row r="54" spans="1:32" ht="24" customHeight="1">
      <c r="A54" s="34">
        <v>49</v>
      </c>
      <c r="B54" s="5" t="s">
        <v>16</v>
      </c>
      <c r="C54" s="5" t="s">
        <v>34</v>
      </c>
      <c r="D54" s="15" t="s">
        <v>46</v>
      </c>
      <c r="E54" s="18" t="s">
        <v>39</v>
      </c>
      <c r="F54" s="7">
        <v>2</v>
      </c>
      <c r="G54" s="18">
        <v>2012</v>
      </c>
      <c r="H54" s="18" t="s">
        <v>45</v>
      </c>
      <c r="I54" s="58" t="s">
        <v>78</v>
      </c>
      <c r="J54" s="32" t="s">
        <v>0</v>
      </c>
      <c r="K54" s="39">
        <v>0</v>
      </c>
      <c r="L54" s="7">
        <v>3</v>
      </c>
      <c r="M54" s="7">
        <v>3</v>
      </c>
      <c r="N54" s="7">
        <v>1</v>
      </c>
      <c r="O54" s="7" t="s">
        <v>1</v>
      </c>
      <c r="P54" s="7">
        <v>21</v>
      </c>
      <c r="Q54" s="7" t="s">
        <v>1</v>
      </c>
      <c r="R54" s="33" t="s">
        <v>17</v>
      </c>
      <c r="S54" s="40">
        <f t="shared" si="0"/>
        <v>823.2</v>
      </c>
      <c r="T54" s="7">
        <v>823.2</v>
      </c>
      <c r="U54" s="7"/>
      <c r="V54" s="7">
        <v>105.4</v>
      </c>
      <c r="W54" s="17">
        <v>517.53</v>
      </c>
      <c r="X54" s="16">
        <f t="shared" si="8"/>
        <v>59.104642845205085</v>
      </c>
      <c r="Y54" s="59" t="s">
        <v>17</v>
      </c>
      <c r="Z54" s="59" t="s">
        <v>1</v>
      </c>
      <c r="AA54" s="59" t="s">
        <v>1</v>
      </c>
      <c r="AB54" s="60" t="s">
        <v>79</v>
      </c>
      <c r="AC54" s="7" t="s">
        <v>1</v>
      </c>
      <c r="AD54" s="7" t="s">
        <v>74</v>
      </c>
      <c r="AE54" s="7" t="s">
        <v>75</v>
      </c>
      <c r="AF54" s="7" t="s">
        <v>1</v>
      </c>
    </row>
    <row r="55" spans="1:32" ht="24" customHeight="1">
      <c r="A55" s="34">
        <v>50</v>
      </c>
      <c r="B55" s="5" t="s">
        <v>16</v>
      </c>
      <c r="C55" s="5" t="s">
        <v>34</v>
      </c>
      <c r="D55" s="15" t="s">
        <v>46</v>
      </c>
      <c r="E55" s="18" t="s">
        <v>40</v>
      </c>
      <c r="F55" s="7"/>
      <c r="G55" s="18">
        <v>2012</v>
      </c>
      <c r="H55" s="18" t="s">
        <v>45</v>
      </c>
      <c r="I55" s="58" t="s">
        <v>78</v>
      </c>
      <c r="J55" s="32" t="s">
        <v>0</v>
      </c>
      <c r="K55" s="39">
        <v>0</v>
      </c>
      <c r="L55" s="7">
        <v>3</v>
      </c>
      <c r="M55" s="7">
        <v>3</v>
      </c>
      <c r="N55" s="7">
        <v>2</v>
      </c>
      <c r="O55" s="7" t="s">
        <v>1</v>
      </c>
      <c r="P55" s="7">
        <v>30</v>
      </c>
      <c r="Q55" s="7" t="s">
        <v>1</v>
      </c>
      <c r="R55" s="33" t="s">
        <v>17</v>
      </c>
      <c r="S55" s="40">
        <f t="shared" si="0"/>
        <v>1680.9</v>
      </c>
      <c r="T55" s="7">
        <v>1680.9</v>
      </c>
      <c r="U55" s="7"/>
      <c r="V55" s="7">
        <v>180.4</v>
      </c>
      <c r="W55" s="17">
        <v>1056.75</v>
      </c>
      <c r="X55" s="16">
        <f t="shared" si="8"/>
        <v>120.68633887087611</v>
      </c>
      <c r="Y55" s="59" t="s">
        <v>17</v>
      </c>
      <c r="Z55" s="59" t="s">
        <v>1</v>
      </c>
      <c r="AA55" s="59" t="s">
        <v>1</v>
      </c>
      <c r="AB55" s="60" t="s">
        <v>79</v>
      </c>
      <c r="AC55" s="7" t="s">
        <v>1</v>
      </c>
      <c r="AD55" s="7" t="s">
        <v>74</v>
      </c>
      <c r="AE55" s="7" t="s">
        <v>75</v>
      </c>
      <c r="AF55" s="7" t="s">
        <v>1</v>
      </c>
    </row>
    <row r="56" spans="1:32" ht="24" customHeight="1">
      <c r="A56" s="34">
        <v>51</v>
      </c>
      <c r="B56" s="5" t="s">
        <v>16</v>
      </c>
      <c r="C56" s="5" t="s">
        <v>34</v>
      </c>
      <c r="D56" s="15" t="s">
        <v>46</v>
      </c>
      <c r="E56" s="18" t="s">
        <v>40</v>
      </c>
      <c r="F56" s="7">
        <v>1</v>
      </c>
      <c r="G56" s="18">
        <v>2012</v>
      </c>
      <c r="H56" s="18" t="s">
        <v>45</v>
      </c>
      <c r="I56" s="58" t="s">
        <v>78</v>
      </c>
      <c r="J56" s="32" t="s">
        <v>0</v>
      </c>
      <c r="K56" s="39">
        <v>0</v>
      </c>
      <c r="L56" s="7">
        <v>3</v>
      </c>
      <c r="M56" s="7">
        <v>3</v>
      </c>
      <c r="N56" s="7">
        <v>2</v>
      </c>
      <c r="O56" s="7" t="s">
        <v>1</v>
      </c>
      <c r="P56" s="7">
        <v>30</v>
      </c>
      <c r="Q56" s="7" t="s">
        <v>1</v>
      </c>
      <c r="R56" s="33" t="s">
        <v>17</v>
      </c>
      <c r="S56" s="40">
        <f t="shared" si="0"/>
        <v>1683</v>
      </c>
      <c r="T56" s="7">
        <v>1683</v>
      </c>
      <c r="U56" s="7"/>
      <c r="V56" s="7">
        <v>178.1</v>
      </c>
      <c r="W56" s="17">
        <v>1058.07</v>
      </c>
      <c r="X56" s="16">
        <f t="shared" si="8"/>
        <v>120.83711602099143</v>
      </c>
      <c r="Y56" s="59" t="s">
        <v>17</v>
      </c>
      <c r="Z56" s="59" t="s">
        <v>1</v>
      </c>
      <c r="AA56" s="59" t="s">
        <v>1</v>
      </c>
      <c r="AB56" s="60" t="s">
        <v>79</v>
      </c>
      <c r="AC56" s="7" t="s">
        <v>1</v>
      </c>
      <c r="AD56" s="7" t="s">
        <v>74</v>
      </c>
      <c r="AE56" s="7" t="s">
        <v>75</v>
      </c>
      <c r="AF56" s="7" t="s">
        <v>1</v>
      </c>
    </row>
    <row r="57" spans="1:32" ht="24" customHeight="1">
      <c r="A57" s="34">
        <v>52</v>
      </c>
      <c r="B57" s="5" t="s">
        <v>16</v>
      </c>
      <c r="C57" s="5" t="s">
        <v>34</v>
      </c>
      <c r="D57" s="15" t="s">
        <v>46</v>
      </c>
      <c r="E57" s="18" t="s">
        <v>40</v>
      </c>
      <c r="F57" s="7">
        <v>2</v>
      </c>
      <c r="G57" s="18">
        <v>2012</v>
      </c>
      <c r="H57" s="18" t="s">
        <v>45</v>
      </c>
      <c r="I57" s="58" t="s">
        <v>78</v>
      </c>
      <c r="J57" s="32" t="s">
        <v>0</v>
      </c>
      <c r="K57" s="39">
        <v>0</v>
      </c>
      <c r="L57" s="7">
        <v>3</v>
      </c>
      <c r="M57" s="7">
        <v>3</v>
      </c>
      <c r="N57" s="7">
        <v>1</v>
      </c>
      <c r="O57" s="7" t="s">
        <v>1</v>
      </c>
      <c r="P57" s="7">
        <v>21</v>
      </c>
      <c r="Q57" s="7" t="s">
        <v>1</v>
      </c>
      <c r="R57" s="33" t="s">
        <v>17</v>
      </c>
      <c r="S57" s="40">
        <f t="shared" si="0"/>
        <v>824.73</v>
      </c>
      <c r="T57" s="7">
        <v>824.73</v>
      </c>
      <c r="U57" s="7"/>
      <c r="V57" s="7">
        <v>100.6</v>
      </c>
      <c r="W57" s="17">
        <v>518.67999999999995</v>
      </c>
      <c r="X57" s="16">
        <f t="shared" si="8"/>
        <v>59.214494768860526</v>
      </c>
      <c r="Y57" s="59" t="s">
        <v>17</v>
      </c>
      <c r="Z57" s="59" t="s">
        <v>1</v>
      </c>
      <c r="AA57" s="59" t="s">
        <v>1</v>
      </c>
      <c r="AB57" s="60" t="s">
        <v>79</v>
      </c>
      <c r="AC57" s="7" t="s">
        <v>1</v>
      </c>
      <c r="AD57" s="7" t="s">
        <v>74</v>
      </c>
      <c r="AE57" s="7" t="s">
        <v>75</v>
      </c>
      <c r="AF57" s="7" t="s">
        <v>1</v>
      </c>
    </row>
    <row r="58" spans="1:32" ht="24" customHeight="1">
      <c r="A58" s="34">
        <v>53</v>
      </c>
      <c r="B58" s="5" t="s">
        <v>16</v>
      </c>
      <c r="C58" s="5" t="s">
        <v>34</v>
      </c>
      <c r="D58" s="15" t="s">
        <v>46</v>
      </c>
      <c r="E58" s="18" t="s">
        <v>41</v>
      </c>
      <c r="F58" s="7"/>
      <c r="G58" s="18">
        <v>2012</v>
      </c>
      <c r="H58" s="18" t="s">
        <v>45</v>
      </c>
      <c r="I58" s="58" t="s">
        <v>78</v>
      </c>
      <c r="J58" s="32" t="s">
        <v>0</v>
      </c>
      <c r="K58" s="39">
        <v>0</v>
      </c>
      <c r="L58" s="7">
        <v>3</v>
      </c>
      <c r="M58" s="7">
        <v>3</v>
      </c>
      <c r="N58" s="7">
        <v>1</v>
      </c>
      <c r="O58" s="7" t="s">
        <v>1</v>
      </c>
      <c r="P58" s="7">
        <v>21</v>
      </c>
      <c r="Q58" s="7" t="s">
        <v>1</v>
      </c>
      <c r="R58" s="33" t="s">
        <v>17</v>
      </c>
      <c r="S58" s="40">
        <f t="shared" si="0"/>
        <v>826.5</v>
      </c>
      <c r="T58" s="7">
        <v>826.5</v>
      </c>
      <c r="U58" s="7"/>
      <c r="V58" s="7">
        <v>105.3</v>
      </c>
      <c r="W58" s="17">
        <v>519.6</v>
      </c>
      <c r="X58" s="16">
        <f t="shared" si="8"/>
        <v>59.341578366814865</v>
      </c>
      <c r="Y58" s="59" t="s">
        <v>17</v>
      </c>
      <c r="Z58" s="59" t="s">
        <v>1</v>
      </c>
      <c r="AA58" s="59" t="s">
        <v>1</v>
      </c>
      <c r="AB58" s="60" t="s">
        <v>79</v>
      </c>
      <c r="AC58" s="7" t="s">
        <v>1</v>
      </c>
      <c r="AD58" s="7" t="s">
        <v>74</v>
      </c>
      <c r="AE58" s="7" t="s">
        <v>75</v>
      </c>
      <c r="AF58" s="7" t="s">
        <v>1</v>
      </c>
    </row>
    <row r="59" spans="1:32" ht="24" customHeight="1">
      <c r="A59" s="34">
        <v>54</v>
      </c>
      <c r="B59" s="5" t="s">
        <v>16</v>
      </c>
      <c r="C59" s="5" t="s">
        <v>34</v>
      </c>
      <c r="D59" s="15" t="s">
        <v>46</v>
      </c>
      <c r="E59" s="18" t="s">
        <v>42</v>
      </c>
      <c r="F59" s="7"/>
      <c r="G59" s="18">
        <v>2012</v>
      </c>
      <c r="H59" s="18" t="s">
        <v>45</v>
      </c>
      <c r="I59" s="58" t="s">
        <v>78</v>
      </c>
      <c r="J59" s="32" t="s">
        <v>0</v>
      </c>
      <c r="K59" s="39">
        <v>0</v>
      </c>
      <c r="L59" s="7">
        <v>3</v>
      </c>
      <c r="M59" s="7">
        <v>3</v>
      </c>
      <c r="N59" s="7">
        <v>3</v>
      </c>
      <c r="O59" s="7" t="s">
        <v>1</v>
      </c>
      <c r="P59" s="7">
        <v>63</v>
      </c>
      <c r="Q59" s="7" t="s">
        <v>1</v>
      </c>
      <c r="R59" s="33" t="s">
        <v>17</v>
      </c>
      <c r="S59" s="40">
        <f t="shared" si="0"/>
        <v>2455.1999999999998</v>
      </c>
      <c r="T59" s="7">
        <v>2455.1999999999998</v>
      </c>
      <c r="U59" s="7"/>
      <c r="V59" s="7">
        <v>315</v>
      </c>
      <c r="W59" s="17">
        <v>1543.54</v>
      </c>
      <c r="X59" s="16">
        <f t="shared" si="8"/>
        <v>176.28002807768161</v>
      </c>
      <c r="Y59" s="59" t="s">
        <v>17</v>
      </c>
      <c r="Z59" s="59" t="s">
        <v>1</v>
      </c>
      <c r="AA59" s="59" t="s">
        <v>1</v>
      </c>
      <c r="AB59" s="60" t="s">
        <v>79</v>
      </c>
      <c r="AC59" s="7" t="s">
        <v>1</v>
      </c>
      <c r="AD59" s="7" t="s">
        <v>74</v>
      </c>
      <c r="AE59" s="7" t="s">
        <v>75</v>
      </c>
      <c r="AF59" s="7" t="s">
        <v>1</v>
      </c>
    </row>
    <row r="60" spans="1:32" ht="24" customHeight="1">
      <c r="A60" s="34">
        <v>55</v>
      </c>
      <c r="B60" s="5" t="s">
        <v>16</v>
      </c>
      <c r="C60" s="5" t="s">
        <v>34</v>
      </c>
      <c r="D60" s="15" t="s">
        <v>46</v>
      </c>
      <c r="E60" s="18" t="s">
        <v>47</v>
      </c>
      <c r="F60" s="7"/>
      <c r="G60" s="18">
        <v>2012</v>
      </c>
      <c r="H60" s="18" t="s">
        <v>45</v>
      </c>
      <c r="I60" s="58" t="s">
        <v>78</v>
      </c>
      <c r="J60" s="32" t="s">
        <v>0</v>
      </c>
      <c r="K60" s="39">
        <v>0</v>
      </c>
      <c r="L60" s="7">
        <v>3</v>
      </c>
      <c r="M60" s="7">
        <v>3</v>
      </c>
      <c r="N60" s="7">
        <v>2</v>
      </c>
      <c r="O60" s="7" t="s">
        <v>1</v>
      </c>
      <c r="P60" s="7">
        <v>30</v>
      </c>
      <c r="Q60" s="7" t="s">
        <v>1</v>
      </c>
      <c r="R60" s="33" t="s">
        <v>17</v>
      </c>
      <c r="S60" s="40">
        <f t="shared" si="0"/>
        <v>1674.8</v>
      </c>
      <c r="T60" s="7">
        <v>1674.8</v>
      </c>
      <c r="U60" s="7"/>
      <c r="V60" s="7">
        <v>836.5</v>
      </c>
      <c r="W60" s="17">
        <v>1052.9100000000001</v>
      </c>
      <c r="X60" s="16">
        <f t="shared" si="8"/>
        <v>120.24836714911257</v>
      </c>
      <c r="Y60" s="59" t="s">
        <v>17</v>
      </c>
      <c r="Z60" s="59" t="s">
        <v>1</v>
      </c>
      <c r="AA60" s="59" t="s">
        <v>1</v>
      </c>
      <c r="AB60" s="60" t="s">
        <v>79</v>
      </c>
      <c r="AC60" s="7" t="s">
        <v>1</v>
      </c>
      <c r="AD60" s="7" t="s">
        <v>74</v>
      </c>
      <c r="AE60" s="7" t="s">
        <v>75</v>
      </c>
      <c r="AF60" s="7" t="s">
        <v>1</v>
      </c>
    </row>
    <row r="61" spans="1:32" ht="24" customHeight="1">
      <c r="A61" s="34">
        <v>56</v>
      </c>
      <c r="B61" s="5" t="s">
        <v>16</v>
      </c>
      <c r="C61" s="5" t="s">
        <v>34</v>
      </c>
      <c r="D61" s="15" t="s">
        <v>48</v>
      </c>
      <c r="E61" s="18" t="s">
        <v>38</v>
      </c>
      <c r="F61" s="7"/>
      <c r="G61" s="18">
        <v>2010</v>
      </c>
      <c r="H61" s="18" t="s">
        <v>49</v>
      </c>
      <c r="I61" s="58" t="s">
        <v>78</v>
      </c>
      <c r="J61" s="32" t="s">
        <v>0</v>
      </c>
      <c r="K61" s="39">
        <v>0</v>
      </c>
      <c r="L61" s="7">
        <v>3</v>
      </c>
      <c r="M61" s="7">
        <v>3</v>
      </c>
      <c r="N61" s="7">
        <v>2</v>
      </c>
      <c r="O61" s="7" t="s">
        <v>1</v>
      </c>
      <c r="P61" s="7">
        <v>42</v>
      </c>
      <c r="Q61" s="7" t="s">
        <v>1</v>
      </c>
      <c r="R61" s="33" t="s">
        <v>17</v>
      </c>
      <c r="S61" s="40">
        <f t="shared" si="0"/>
        <v>1553.6</v>
      </c>
      <c r="T61" s="36">
        <v>1553.6</v>
      </c>
      <c r="U61" s="7"/>
      <c r="V61" s="7">
        <v>824.3</v>
      </c>
      <c r="W61" s="17">
        <v>976.71719597142169</v>
      </c>
      <c r="X61" s="16">
        <f t="shared" si="8"/>
        <v>111.54637162817129</v>
      </c>
      <c r="Y61" s="59" t="s">
        <v>17</v>
      </c>
      <c r="Z61" s="59" t="s">
        <v>1</v>
      </c>
      <c r="AA61" s="59" t="s">
        <v>1</v>
      </c>
      <c r="AB61" s="60" t="s">
        <v>79</v>
      </c>
      <c r="AC61" s="7" t="s">
        <v>1</v>
      </c>
      <c r="AD61" s="7" t="s">
        <v>74</v>
      </c>
      <c r="AE61" s="7" t="s">
        <v>75</v>
      </c>
      <c r="AF61" s="7" t="s">
        <v>1</v>
      </c>
    </row>
    <row r="62" spans="1:32" ht="24" customHeight="1">
      <c r="A62" s="34">
        <v>57</v>
      </c>
      <c r="B62" s="5" t="s">
        <v>16</v>
      </c>
      <c r="C62" s="5" t="s">
        <v>34</v>
      </c>
      <c r="D62" s="15" t="s">
        <v>48</v>
      </c>
      <c r="E62" s="18" t="s">
        <v>39</v>
      </c>
      <c r="F62" s="7"/>
      <c r="G62" s="18">
        <v>2010</v>
      </c>
      <c r="H62" s="18" t="s">
        <v>49</v>
      </c>
      <c r="I62" s="58" t="s">
        <v>78</v>
      </c>
      <c r="J62" s="32" t="s">
        <v>0</v>
      </c>
      <c r="K62" s="39">
        <v>0</v>
      </c>
      <c r="L62" s="7">
        <v>3</v>
      </c>
      <c r="M62" s="7">
        <v>3</v>
      </c>
      <c r="N62" s="7">
        <v>2</v>
      </c>
      <c r="O62" s="7" t="s">
        <v>1</v>
      </c>
      <c r="P62" s="7">
        <v>42</v>
      </c>
      <c r="Q62" s="7" t="s">
        <v>1</v>
      </c>
      <c r="R62" s="33" t="s">
        <v>17</v>
      </c>
      <c r="S62" s="40">
        <f t="shared" si="0"/>
        <v>1567.5</v>
      </c>
      <c r="T62" s="36">
        <v>1567.5</v>
      </c>
      <c r="U62" s="7"/>
      <c r="V62" s="7">
        <v>832.3</v>
      </c>
      <c r="W62" s="17">
        <v>982.68965565327585</v>
      </c>
      <c r="X62" s="16">
        <f t="shared" si="8"/>
        <v>112.54437276464888</v>
      </c>
      <c r="Y62" s="59" t="s">
        <v>17</v>
      </c>
      <c r="Z62" s="59" t="s">
        <v>1</v>
      </c>
      <c r="AA62" s="59" t="s">
        <v>1</v>
      </c>
      <c r="AB62" s="60" t="s">
        <v>79</v>
      </c>
      <c r="AC62" s="7" t="s">
        <v>1</v>
      </c>
      <c r="AD62" s="7" t="s">
        <v>74</v>
      </c>
      <c r="AE62" s="7" t="s">
        <v>75</v>
      </c>
      <c r="AF62" s="7" t="s">
        <v>1</v>
      </c>
    </row>
    <row r="63" spans="1:32" ht="24" customHeight="1">
      <c r="A63" s="34">
        <v>58</v>
      </c>
      <c r="B63" s="5" t="s">
        <v>16</v>
      </c>
      <c r="C63" s="5" t="s">
        <v>34</v>
      </c>
      <c r="D63" s="15" t="s">
        <v>48</v>
      </c>
      <c r="E63" s="18" t="s">
        <v>40</v>
      </c>
      <c r="F63" s="7"/>
      <c r="G63" s="18">
        <v>2010</v>
      </c>
      <c r="H63" s="18" t="s">
        <v>49</v>
      </c>
      <c r="I63" s="58" t="s">
        <v>78</v>
      </c>
      <c r="J63" s="32" t="s">
        <v>0</v>
      </c>
      <c r="K63" s="39">
        <v>0</v>
      </c>
      <c r="L63" s="7">
        <v>3</v>
      </c>
      <c r="M63" s="7">
        <v>3</v>
      </c>
      <c r="N63" s="7">
        <v>2</v>
      </c>
      <c r="O63" s="7" t="s">
        <v>1</v>
      </c>
      <c r="P63" s="7">
        <v>42</v>
      </c>
      <c r="Q63" s="7" t="s">
        <v>1</v>
      </c>
      <c r="R63" s="33" t="s">
        <v>17</v>
      </c>
      <c r="S63" s="40">
        <f t="shared" si="0"/>
        <v>1563.2</v>
      </c>
      <c r="T63" s="36">
        <v>1563.2</v>
      </c>
      <c r="U63" s="7"/>
      <c r="V63" s="7">
        <v>851</v>
      </c>
      <c r="W63" s="17">
        <v>983.06686363318238</v>
      </c>
      <c r="X63" s="16">
        <f t="shared" ref="X63:X81" si="9">5455.92/SUM(S$31:S$78)*S63</f>
        <v>112.23563860012705</v>
      </c>
      <c r="Y63" s="59" t="s">
        <v>17</v>
      </c>
      <c r="Z63" s="59" t="s">
        <v>1</v>
      </c>
      <c r="AA63" s="59" t="s">
        <v>1</v>
      </c>
      <c r="AB63" s="60" t="s">
        <v>79</v>
      </c>
      <c r="AC63" s="7" t="s">
        <v>1</v>
      </c>
      <c r="AD63" s="7" t="s">
        <v>74</v>
      </c>
      <c r="AE63" s="7" t="s">
        <v>75</v>
      </c>
      <c r="AF63" s="7" t="s">
        <v>1</v>
      </c>
    </row>
    <row r="64" spans="1:32" ht="24" customHeight="1">
      <c r="A64" s="34">
        <v>59</v>
      </c>
      <c r="B64" s="5" t="s">
        <v>16</v>
      </c>
      <c r="C64" s="5" t="s">
        <v>34</v>
      </c>
      <c r="D64" s="15" t="s">
        <v>48</v>
      </c>
      <c r="E64" s="18" t="s">
        <v>41</v>
      </c>
      <c r="F64" s="7"/>
      <c r="G64" s="18">
        <v>2010</v>
      </c>
      <c r="H64" s="18" t="s">
        <v>49</v>
      </c>
      <c r="I64" s="58" t="s">
        <v>78</v>
      </c>
      <c r="J64" s="32" t="s">
        <v>0</v>
      </c>
      <c r="K64" s="39">
        <v>0</v>
      </c>
      <c r="L64" s="7">
        <v>3</v>
      </c>
      <c r="M64" s="7">
        <v>3</v>
      </c>
      <c r="N64" s="7">
        <v>2</v>
      </c>
      <c r="O64" s="7" t="s">
        <v>1</v>
      </c>
      <c r="P64" s="7">
        <v>42</v>
      </c>
      <c r="Q64" s="7" t="s">
        <v>1</v>
      </c>
      <c r="R64" s="33" t="s">
        <v>17</v>
      </c>
      <c r="S64" s="40">
        <f t="shared" si="0"/>
        <v>1568.7</v>
      </c>
      <c r="T64" s="36">
        <v>1568.7</v>
      </c>
      <c r="U64" s="7"/>
      <c r="V64" s="7">
        <v>852.3</v>
      </c>
      <c r="W64" s="17">
        <v>986.21026346573717</v>
      </c>
      <c r="X64" s="16">
        <f t="shared" si="9"/>
        <v>112.63053113614336</v>
      </c>
      <c r="Y64" s="59" t="s">
        <v>17</v>
      </c>
      <c r="Z64" s="59" t="s">
        <v>1</v>
      </c>
      <c r="AA64" s="59" t="s">
        <v>1</v>
      </c>
      <c r="AB64" s="60" t="s">
        <v>79</v>
      </c>
      <c r="AC64" s="7" t="s">
        <v>1</v>
      </c>
      <c r="AD64" s="7" t="s">
        <v>74</v>
      </c>
      <c r="AE64" s="7" t="s">
        <v>75</v>
      </c>
      <c r="AF64" s="7" t="s">
        <v>1</v>
      </c>
    </row>
    <row r="65" spans="1:32" ht="24" customHeight="1">
      <c r="A65" s="34">
        <v>60</v>
      </c>
      <c r="B65" s="5" t="s">
        <v>16</v>
      </c>
      <c r="C65" s="5" t="s">
        <v>34</v>
      </c>
      <c r="D65" s="15" t="s">
        <v>48</v>
      </c>
      <c r="E65" s="18" t="s">
        <v>42</v>
      </c>
      <c r="F65" s="27"/>
      <c r="G65" s="18">
        <v>2010</v>
      </c>
      <c r="H65" s="18" t="s">
        <v>49</v>
      </c>
      <c r="I65" s="58" t="s">
        <v>78</v>
      </c>
      <c r="J65" s="32" t="s">
        <v>0</v>
      </c>
      <c r="K65" s="39">
        <v>0</v>
      </c>
      <c r="L65" s="7">
        <v>3</v>
      </c>
      <c r="M65" s="7">
        <v>3</v>
      </c>
      <c r="N65" s="7">
        <v>2</v>
      </c>
      <c r="O65" s="7" t="s">
        <v>1</v>
      </c>
      <c r="P65" s="7">
        <v>42</v>
      </c>
      <c r="Q65" s="7" t="s">
        <v>1</v>
      </c>
      <c r="R65" s="33" t="s">
        <v>17</v>
      </c>
      <c r="S65" s="40">
        <f t="shared" si="0"/>
        <v>1576.4</v>
      </c>
      <c r="T65" s="36">
        <v>1576.4</v>
      </c>
      <c r="U65" s="7"/>
      <c r="V65" s="27">
        <v>830.5</v>
      </c>
      <c r="W65" s="17">
        <v>990.98823121122041</v>
      </c>
      <c r="X65" s="16">
        <f t="shared" si="9"/>
        <v>113.1833806865662</v>
      </c>
      <c r="Y65" s="59" t="s">
        <v>17</v>
      </c>
      <c r="Z65" s="59" t="s">
        <v>1</v>
      </c>
      <c r="AA65" s="59" t="s">
        <v>1</v>
      </c>
      <c r="AB65" s="60" t="s">
        <v>79</v>
      </c>
      <c r="AC65" s="7" t="s">
        <v>1</v>
      </c>
      <c r="AD65" s="7" t="s">
        <v>74</v>
      </c>
      <c r="AE65" s="7" t="s">
        <v>75</v>
      </c>
      <c r="AF65" s="27" t="s">
        <v>1</v>
      </c>
    </row>
    <row r="66" spans="1:32" ht="24" customHeight="1">
      <c r="A66" s="34">
        <v>61</v>
      </c>
      <c r="B66" s="5" t="s">
        <v>16</v>
      </c>
      <c r="C66" s="5" t="s">
        <v>34</v>
      </c>
      <c r="D66" s="15" t="s">
        <v>50</v>
      </c>
      <c r="E66" s="18" t="s">
        <v>38</v>
      </c>
      <c r="F66" s="7">
        <v>1</v>
      </c>
      <c r="G66" s="18">
        <v>2012</v>
      </c>
      <c r="H66" s="18" t="s">
        <v>45</v>
      </c>
      <c r="I66" s="58" t="s">
        <v>78</v>
      </c>
      <c r="J66" s="32" t="s">
        <v>0</v>
      </c>
      <c r="K66" s="39">
        <v>0</v>
      </c>
      <c r="L66" s="7">
        <v>3</v>
      </c>
      <c r="M66" s="7">
        <v>3</v>
      </c>
      <c r="N66" s="7">
        <v>2</v>
      </c>
      <c r="O66" s="7" t="s">
        <v>1</v>
      </c>
      <c r="P66" s="7">
        <v>42</v>
      </c>
      <c r="Q66" s="7" t="s">
        <v>1</v>
      </c>
      <c r="R66" s="33" t="s">
        <v>17</v>
      </c>
      <c r="S66" s="40">
        <f t="shared" si="0"/>
        <v>1658.24</v>
      </c>
      <c r="T66" s="35">
        <v>1658.24</v>
      </c>
      <c r="U66" s="7"/>
      <c r="V66" s="7">
        <v>203</v>
      </c>
      <c r="W66" s="17">
        <v>1041.96</v>
      </c>
      <c r="X66" s="16">
        <f t="shared" si="9"/>
        <v>119.05938162248891</v>
      </c>
      <c r="Y66" s="59" t="s">
        <v>17</v>
      </c>
      <c r="Z66" s="59" t="s">
        <v>1</v>
      </c>
      <c r="AA66" s="59" t="s">
        <v>1</v>
      </c>
      <c r="AB66" s="60" t="s">
        <v>79</v>
      </c>
      <c r="AC66" s="7" t="s">
        <v>1</v>
      </c>
      <c r="AD66" s="7" t="s">
        <v>74</v>
      </c>
      <c r="AE66" s="7" t="s">
        <v>75</v>
      </c>
      <c r="AF66" s="7" t="s">
        <v>1</v>
      </c>
    </row>
    <row r="67" spans="1:32" ht="24" customHeight="1">
      <c r="A67" s="34">
        <v>62</v>
      </c>
      <c r="B67" s="5" t="s">
        <v>16</v>
      </c>
      <c r="C67" s="5" t="s">
        <v>34</v>
      </c>
      <c r="D67" s="15" t="s">
        <v>50</v>
      </c>
      <c r="E67" s="18" t="s">
        <v>38</v>
      </c>
      <c r="F67" s="7">
        <v>2</v>
      </c>
      <c r="G67" s="18">
        <v>2012</v>
      </c>
      <c r="H67" s="18" t="s">
        <v>45</v>
      </c>
      <c r="I67" s="58" t="s">
        <v>78</v>
      </c>
      <c r="J67" s="32" t="s">
        <v>0</v>
      </c>
      <c r="K67" s="39">
        <v>0</v>
      </c>
      <c r="L67" s="7">
        <v>3</v>
      </c>
      <c r="M67" s="7">
        <v>3</v>
      </c>
      <c r="N67" s="7">
        <v>2</v>
      </c>
      <c r="O67" s="7" t="s">
        <v>1</v>
      </c>
      <c r="P67" s="7">
        <v>36</v>
      </c>
      <c r="Q67" s="7" t="s">
        <v>1</v>
      </c>
      <c r="R67" s="33" t="s">
        <v>17</v>
      </c>
      <c r="S67" s="40">
        <f t="shared" si="0"/>
        <v>1631.82</v>
      </c>
      <c r="T67" s="35">
        <v>1631.82</v>
      </c>
      <c r="U67" s="7"/>
      <c r="V67" s="7">
        <v>220.1</v>
      </c>
      <c r="W67" s="17">
        <v>1032.27</v>
      </c>
      <c r="X67" s="16">
        <f t="shared" si="9"/>
        <v>117.16246147675237</v>
      </c>
      <c r="Y67" s="59" t="s">
        <v>17</v>
      </c>
      <c r="Z67" s="59" t="s">
        <v>1</v>
      </c>
      <c r="AA67" s="59" t="s">
        <v>1</v>
      </c>
      <c r="AB67" s="60" t="s">
        <v>79</v>
      </c>
      <c r="AC67" s="7" t="s">
        <v>1</v>
      </c>
      <c r="AD67" s="7" t="s">
        <v>74</v>
      </c>
      <c r="AE67" s="7" t="s">
        <v>75</v>
      </c>
      <c r="AF67" s="7" t="s">
        <v>1</v>
      </c>
    </row>
    <row r="68" spans="1:32" ht="24" customHeight="1">
      <c r="A68" s="34">
        <v>63</v>
      </c>
      <c r="B68" s="5" t="s">
        <v>16</v>
      </c>
      <c r="C68" s="5" t="s">
        <v>34</v>
      </c>
      <c r="D68" s="15" t="s">
        <v>50</v>
      </c>
      <c r="E68" s="18" t="s">
        <v>39</v>
      </c>
      <c r="F68" s="7">
        <v>1</v>
      </c>
      <c r="G68" s="18">
        <v>2012</v>
      </c>
      <c r="H68" s="18" t="s">
        <v>45</v>
      </c>
      <c r="I68" s="58" t="s">
        <v>78</v>
      </c>
      <c r="J68" s="32" t="s">
        <v>0</v>
      </c>
      <c r="K68" s="39">
        <v>0</v>
      </c>
      <c r="L68" s="7">
        <v>3</v>
      </c>
      <c r="M68" s="7">
        <v>3</v>
      </c>
      <c r="N68" s="7">
        <v>1</v>
      </c>
      <c r="O68" s="7" t="s">
        <v>1</v>
      </c>
      <c r="P68" s="7">
        <v>21</v>
      </c>
      <c r="Q68" s="7" t="s">
        <v>1</v>
      </c>
      <c r="R68" s="33" t="s">
        <v>17</v>
      </c>
      <c r="S68" s="40">
        <f t="shared" si="0"/>
        <v>822.45</v>
      </c>
      <c r="T68" s="35">
        <v>822.45</v>
      </c>
      <c r="U68" s="7"/>
      <c r="V68" s="7">
        <v>104.4</v>
      </c>
      <c r="W68" s="17">
        <v>518.1</v>
      </c>
      <c r="X68" s="16">
        <f t="shared" si="9"/>
        <v>59.050793863021042</v>
      </c>
      <c r="Y68" s="59" t="s">
        <v>17</v>
      </c>
      <c r="Z68" s="59" t="s">
        <v>1</v>
      </c>
      <c r="AA68" s="59" t="s">
        <v>1</v>
      </c>
      <c r="AB68" s="60" t="s">
        <v>79</v>
      </c>
      <c r="AC68" s="7" t="s">
        <v>1</v>
      </c>
      <c r="AD68" s="7" t="s">
        <v>74</v>
      </c>
      <c r="AE68" s="7" t="s">
        <v>75</v>
      </c>
      <c r="AF68" s="7" t="s">
        <v>1</v>
      </c>
    </row>
    <row r="69" spans="1:32" ht="24" customHeight="1">
      <c r="A69" s="34">
        <v>64</v>
      </c>
      <c r="B69" s="5" t="s">
        <v>16</v>
      </c>
      <c r="C69" s="5" t="s">
        <v>34</v>
      </c>
      <c r="D69" s="15" t="s">
        <v>50</v>
      </c>
      <c r="E69" s="18" t="s">
        <v>39</v>
      </c>
      <c r="F69" s="7">
        <v>2</v>
      </c>
      <c r="G69" s="18">
        <v>2012</v>
      </c>
      <c r="H69" s="18" t="s">
        <v>45</v>
      </c>
      <c r="I69" s="58" t="s">
        <v>78</v>
      </c>
      <c r="J69" s="32" t="s">
        <v>0</v>
      </c>
      <c r="K69" s="39">
        <v>0</v>
      </c>
      <c r="L69" s="7">
        <v>3</v>
      </c>
      <c r="M69" s="7">
        <v>3</v>
      </c>
      <c r="N69" s="7">
        <v>1</v>
      </c>
      <c r="O69" s="7" t="s">
        <v>1</v>
      </c>
      <c r="P69" s="7">
        <v>21</v>
      </c>
      <c r="Q69" s="7" t="s">
        <v>1</v>
      </c>
      <c r="R69" s="33" t="s">
        <v>17</v>
      </c>
      <c r="S69" s="40">
        <f t="shared" si="0"/>
        <v>828.22</v>
      </c>
      <c r="T69" s="35">
        <v>828.22</v>
      </c>
      <c r="U69" s="7"/>
      <c r="V69" s="7">
        <v>104.6</v>
      </c>
      <c r="W69" s="17">
        <v>524.30999999999995</v>
      </c>
      <c r="X69" s="16">
        <f t="shared" si="9"/>
        <v>59.465072032623603</v>
      </c>
      <c r="Y69" s="59" t="s">
        <v>17</v>
      </c>
      <c r="Z69" s="59" t="s">
        <v>1</v>
      </c>
      <c r="AA69" s="59" t="s">
        <v>1</v>
      </c>
      <c r="AB69" s="60" t="s">
        <v>79</v>
      </c>
      <c r="AC69" s="7" t="s">
        <v>1</v>
      </c>
      <c r="AD69" s="7" t="s">
        <v>74</v>
      </c>
      <c r="AE69" s="7" t="s">
        <v>75</v>
      </c>
      <c r="AF69" s="7" t="s">
        <v>1</v>
      </c>
    </row>
    <row r="70" spans="1:32" ht="24" customHeight="1">
      <c r="A70" s="34">
        <v>65</v>
      </c>
      <c r="B70" s="5" t="s">
        <v>16</v>
      </c>
      <c r="C70" s="5" t="s">
        <v>34</v>
      </c>
      <c r="D70" s="15" t="s">
        <v>50</v>
      </c>
      <c r="E70" s="18" t="s">
        <v>40</v>
      </c>
      <c r="F70" s="7">
        <v>1</v>
      </c>
      <c r="G70" s="18">
        <v>2012</v>
      </c>
      <c r="H70" s="18" t="s">
        <v>45</v>
      </c>
      <c r="I70" s="58" t="s">
        <v>78</v>
      </c>
      <c r="J70" s="32" t="s">
        <v>0</v>
      </c>
      <c r="K70" s="39">
        <v>0</v>
      </c>
      <c r="L70" s="7">
        <v>3</v>
      </c>
      <c r="M70" s="7">
        <v>3</v>
      </c>
      <c r="N70" s="7">
        <v>2</v>
      </c>
      <c r="O70" s="7" t="s">
        <v>1</v>
      </c>
      <c r="P70" s="7">
        <v>30</v>
      </c>
      <c r="Q70" s="7" t="s">
        <v>1</v>
      </c>
      <c r="R70" s="33" t="s">
        <v>17</v>
      </c>
      <c r="S70" s="40">
        <f t="shared" si="0"/>
        <v>1685.17</v>
      </c>
      <c r="T70" s="35">
        <v>1685.17</v>
      </c>
      <c r="U70" s="7"/>
      <c r="V70" s="7">
        <v>178.1</v>
      </c>
      <c r="W70" s="17">
        <v>1061.33</v>
      </c>
      <c r="X70" s="16">
        <f t="shared" si="9"/>
        <v>120.9929190761106</v>
      </c>
      <c r="Y70" s="59" t="s">
        <v>17</v>
      </c>
      <c r="Z70" s="59" t="s">
        <v>1</v>
      </c>
      <c r="AA70" s="59" t="s">
        <v>1</v>
      </c>
      <c r="AB70" s="60" t="s">
        <v>79</v>
      </c>
      <c r="AC70" s="7" t="s">
        <v>1</v>
      </c>
      <c r="AD70" s="7" t="s">
        <v>74</v>
      </c>
      <c r="AE70" s="7" t="s">
        <v>75</v>
      </c>
      <c r="AF70" s="7" t="s">
        <v>1</v>
      </c>
    </row>
    <row r="71" spans="1:32" ht="24" customHeight="1">
      <c r="A71" s="34">
        <v>67</v>
      </c>
      <c r="B71" s="5" t="s">
        <v>16</v>
      </c>
      <c r="C71" s="5" t="s">
        <v>34</v>
      </c>
      <c r="D71" s="15" t="s">
        <v>50</v>
      </c>
      <c r="E71" s="18" t="s">
        <v>41</v>
      </c>
      <c r="F71" s="7">
        <v>1</v>
      </c>
      <c r="G71" s="18">
        <v>2012</v>
      </c>
      <c r="H71" s="18" t="s">
        <v>45</v>
      </c>
      <c r="I71" s="58" t="s">
        <v>78</v>
      </c>
      <c r="J71" s="32" t="s">
        <v>0</v>
      </c>
      <c r="K71" s="39">
        <v>0</v>
      </c>
      <c r="L71" s="7">
        <v>3</v>
      </c>
      <c r="M71" s="7">
        <v>3</v>
      </c>
      <c r="N71" s="7">
        <v>2</v>
      </c>
      <c r="O71" s="7" t="s">
        <v>1</v>
      </c>
      <c r="P71" s="7">
        <v>30</v>
      </c>
      <c r="Q71" s="7" t="s">
        <v>1</v>
      </c>
      <c r="R71" s="33" t="s">
        <v>17</v>
      </c>
      <c r="S71" s="40">
        <f t="shared" ref="S71:S78" si="10">T71+U71</f>
        <v>1694.04</v>
      </c>
      <c r="T71" s="35">
        <v>1694.04</v>
      </c>
      <c r="U71" s="7"/>
      <c r="V71" s="7">
        <v>176.7</v>
      </c>
      <c r="W71" s="17">
        <v>1066.03</v>
      </c>
      <c r="X71" s="16">
        <f t="shared" si="9"/>
        <v>121.62977303874054</v>
      </c>
      <c r="Y71" s="59" t="s">
        <v>17</v>
      </c>
      <c r="Z71" s="59" t="s">
        <v>1</v>
      </c>
      <c r="AA71" s="59" t="s">
        <v>1</v>
      </c>
      <c r="AB71" s="60" t="s">
        <v>79</v>
      </c>
      <c r="AC71" s="7" t="s">
        <v>1</v>
      </c>
      <c r="AD71" s="7" t="s">
        <v>74</v>
      </c>
      <c r="AE71" s="7" t="s">
        <v>75</v>
      </c>
      <c r="AF71" s="7" t="s">
        <v>1</v>
      </c>
    </row>
    <row r="72" spans="1:32" ht="24" customHeight="1">
      <c r="A72" s="34">
        <v>68</v>
      </c>
      <c r="B72" s="5" t="s">
        <v>16</v>
      </c>
      <c r="C72" s="5" t="s">
        <v>34</v>
      </c>
      <c r="D72" s="15" t="s">
        <v>50</v>
      </c>
      <c r="E72" s="18" t="s">
        <v>41</v>
      </c>
      <c r="F72" s="7">
        <v>2</v>
      </c>
      <c r="G72" s="18">
        <v>2012</v>
      </c>
      <c r="H72" s="18" t="s">
        <v>45</v>
      </c>
      <c r="I72" s="58" t="s">
        <v>78</v>
      </c>
      <c r="J72" s="32" t="s">
        <v>0</v>
      </c>
      <c r="K72" s="39">
        <v>0</v>
      </c>
      <c r="L72" s="7">
        <v>3</v>
      </c>
      <c r="M72" s="7">
        <v>3</v>
      </c>
      <c r="N72" s="7">
        <v>1</v>
      </c>
      <c r="O72" s="7" t="s">
        <v>1</v>
      </c>
      <c r="P72" s="7">
        <v>21</v>
      </c>
      <c r="Q72" s="7" t="s">
        <v>1</v>
      </c>
      <c r="R72" s="33" t="s">
        <v>17</v>
      </c>
      <c r="S72" s="40">
        <f t="shared" si="10"/>
        <v>826.38</v>
      </c>
      <c r="T72" s="35">
        <v>826.38</v>
      </c>
      <c r="U72" s="7"/>
      <c r="V72" s="7">
        <v>424.2</v>
      </c>
      <c r="W72" s="17">
        <v>521.70000000000005</v>
      </c>
      <c r="X72" s="16">
        <f t="shared" si="9"/>
        <v>59.332962529665416</v>
      </c>
      <c r="Y72" s="59" t="s">
        <v>17</v>
      </c>
      <c r="Z72" s="59" t="s">
        <v>1</v>
      </c>
      <c r="AA72" s="59" t="s">
        <v>1</v>
      </c>
      <c r="AB72" s="60" t="s">
        <v>79</v>
      </c>
      <c r="AC72" s="7" t="s">
        <v>1</v>
      </c>
      <c r="AD72" s="7" t="s">
        <v>74</v>
      </c>
      <c r="AE72" s="7" t="s">
        <v>75</v>
      </c>
      <c r="AF72" s="7" t="s">
        <v>1</v>
      </c>
    </row>
    <row r="73" spans="1:32" ht="24" customHeight="1">
      <c r="A73" s="34">
        <v>69</v>
      </c>
      <c r="B73" s="5" t="s">
        <v>16</v>
      </c>
      <c r="C73" s="5" t="s">
        <v>34</v>
      </c>
      <c r="D73" s="15" t="s">
        <v>50</v>
      </c>
      <c r="E73" s="18" t="s">
        <v>42</v>
      </c>
      <c r="F73" s="7">
        <v>1</v>
      </c>
      <c r="G73" s="18">
        <v>2012</v>
      </c>
      <c r="H73" s="18" t="s">
        <v>45</v>
      </c>
      <c r="I73" s="58" t="s">
        <v>78</v>
      </c>
      <c r="J73" s="32" t="s">
        <v>0</v>
      </c>
      <c r="K73" s="39">
        <v>0</v>
      </c>
      <c r="L73" s="7">
        <v>3</v>
      </c>
      <c r="M73" s="7">
        <v>3</v>
      </c>
      <c r="N73" s="7">
        <v>2</v>
      </c>
      <c r="O73" s="7" t="s">
        <v>1</v>
      </c>
      <c r="P73" s="7">
        <v>42</v>
      </c>
      <c r="Q73" s="7" t="s">
        <v>1</v>
      </c>
      <c r="R73" s="33" t="s">
        <v>17</v>
      </c>
      <c r="S73" s="40">
        <f t="shared" si="10"/>
        <v>1657.41</v>
      </c>
      <c r="T73" s="35">
        <v>1657.41</v>
      </c>
      <c r="U73" s="7"/>
      <c r="V73" s="7">
        <v>102.1</v>
      </c>
      <c r="W73" s="17">
        <v>1044.72</v>
      </c>
      <c r="X73" s="16">
        <f t="shared" si="9"/>
        <v>118.99978874887191</v>
      </c>
      <c r="Y73" s="59" t="s">
        <v>17</v>
      </c>
      <c r="Z73" s="59" t="s">
        <v>1</v>
      </c>
      <c r="AA73" s="59" t="s">
        <v>1</v>
      </c>
      <c r="AB73" s="60" t="s">
        <v>79</v>
      </c>
      <c r="AC73" s="7" t="s">
        <v>1</v>
      </c>
      <c r="AD73" s="7" t="s">
        <v>74</v>
      </c>
      <c r="AE73" s="7" t="s">
        <v>75</v>
      </c>
      <c r="AF73" s="7" t="s">
        <v>1</v>
      </c>
    </row>
    <row r="74" spans="1:32" ht="24" customHeight="1">
      <c r="A74" s="34">
        <v>72</v>
      </c>
      <c r="B74" s="5" t="s">
        <v>16</v>
      </c>
      <c r="C74" s="5" t="s">
        <v>34</v>
      </c>
      <c r="D74" s="15" t="s">
        <v>51</v>
      </c>
      <c r="E74" s="18" t="s">
        <v>38</v>
      </c>
      <c r="F74" s="7"/>
      <c r="G74" s="18">
        <v>2012</v>
      </c>
      <c r="H74" s="18">
        <v>2012</v>
      </c>
      <c r="I74" s="58" t="s">
        <v>78</v>
      </c>
      <c r="J74" s="32" t="s">
        <v>0</v>
      </c>
      <c r="K74" s="39">
        <v>0</v>
      </c>
      <c r="L74" s="7">
        <v>3</v>
      </c>
      <c r="M74" s="7">
        <v>3</v>
      </c>
      <c r="N74" s="7">
        <v>2</v>
      </c>
      <c r="O74" s="7" t="s">
        <v>1</v>
      </c>
      <c r="P74" s="1">
        <v>29</v>
      </c>
      <c r="R74" s="33" t="s">
        <v>17</v>
      </c>
      <c r="S74" s="40">
        <f t="shared" si="10"/>
        <v>1857</v>
      </c>
      <c r="T74" s="36">
        <v>1857</v>
      </c>
      <c r="U74" s="7"/>
      <c r="V74" s="7">
        <v>261.39999999999998</v>
      </c>
      <c r="W74" s="17">
        <v>1167.2700938208927</v>
      </c>
      <c r="X74" s="16">
        <f t="shared" si="9"/>
        <v>133.33007988768929</v>
      </c>
      <c r="Y74" s="59" t="s">
        <v>17</v>
      </c>
      <c r="Z74" s="59" t="s">
        <v>1</v>
      </c>
      <c r="AA74" s="59" t="s">
        <v>1</v>
      </c>
      <c r="AB74" s="60" t="s">
        <v>79</v>
      </c>
      <c r="AC74" s="7" t="s">
        <v>1</v>
      </c>
      <c r="AD74" s="7" t="s">
        <v>74</v>
      </c>
      <c r="AE74" s="7" t="s">
        <v>75</v>
      </c>
      <c r="AF74" s="7" t="s">
        <v>1</v>
      </c>
    </row>
    <row r="75" spans="1:32" ht="24" customHeight="1">
      <c r="A75" s="34">
        <v>73</v>
      </c>
      <c r="B75" s="5" t="s">
        <v>16</v>
      </c>
      <c r="C75" s="5" t="s">
        <v>34</v>
      </c>
      <c r="D75" s="15" t="s">
        <v>51</v>
      </c>
      <c r="E75" s="18" t="s">
        <v>39</v>
      </c>
      <c r="F75" s="7">
        <v>1</v>
      </c>
      <c r="G75" s="18">
        <v>2012</v>
      </c>
      <c r="H75" s="18">
        <v>2012</v>
      </c>
      <c r="I75" s="58" t="s">
        <v>78</v>
      </c>
      <c r="J75" s="32" t="s">
        <v>0</v>
      </c>
      <c r="K75" s="39">
        <v>0</v>
      </c>
      <c r="L75" s="7">
        <v>3</v>
      </c>
      <c r="M75" s="7">
        <v>3</v>
      </c>
      <c r="N75" s="7">
        <v>2</v>
      </c>
      <c r="O75" s="7" t="s">
        <v>1</v>
      </c>
      <c r="P75" s="7">
        <v>42</v>
      </c>
      <c r="Q75" s="7" t="s">
        <v>1</v>
      </c>
      <c r="R75" s="33" t="s">
        <v>17</v>
      </c>
      <c r="S75" s="40">
        <f t="shared" si="10"/>
        <v>1600.7</v>
      </c>
      <c r="T75" s="37">
        <v>1600.7</v>
      </c>
      <c r="U75" s="7"/>
      <c r="V75" s="7">
        <v>204.9</v>
      </c>
      <c r="W75" s="17">
        <v>1006.3280223940878</v>
      </c>
      <c r="X75" s="16">
        <f t="shared" si="9"/>
        <v>114.92808770932916</v>
      </c>
      <c r="Y75" s="59" t="s">
        <v>17</v>
      </c>
      <c r="Z75" s="59" t="s">
        <v>1</v>
      </c>
      <c r="AA75" s="59" t="s">
        <v>1</v>
      </c>
      <c r="AB75" s="60" t="s">
        <v>79</v>
      </c>
      <c r="AC75" s="7" t="s">
        <v>1</v>
      </c>
      <c r="AD75" s="7" t="s">
        <v>74</v>
      </c>
      <c r="AE75" s="7" t="s">
        <v>75</v>
      </c>
      <c r="AF75" s="7" t="s">
        <v>1</v>
      </c>
    </row>
    <row r="76" spans="1:32" ht="24" customHeight="1">
      <c r="A76" s="34">
        <v>74</v>
      </c>
      <c r="B76" s="5" t="s">
        <v>16</v>
      </c>
      <c r="C76" s="5" t="s">
        <v>34</v>
      </c>
      <c r="D76" s="15" t="s">
        <v>51</v>
      </c>
      <c r="E76" s="18" t="s">
        <v>39</v>
      </c>
      <c r="F76" s="7">
        <v>2</v>
      </c>
      <c r="G76" s="18">
        <v>2012</v>
      </c>
      <c r="H76" s="18">
        <v>2012</v>
      </c>
      <c r="I76" s="58" t="s">
        <v>78</v>
      </c>
      <c r="J76" s="32" t="s">
        <v>0</v>
      </c>
      <c r="K76" s="39">
        <v>0</v>
      </c>
      <c r="L76" s="7">
        <v>3</v>
      </c>
      <c r="M76" s="7">
        <v>3</v>
      </c>
      <c r="N76" s="7">
        <v>2</v>
      </c>
      <c r="O76" s="7"/>
      <c r="P76" s="7">
        <v>42</v>
      </c>
      <c r="Q76" s="7" t="s">
        <v>1</v>
      </c>
      <c r="R76" s="33" t="s">
        <v>17</v>
      </c>
      <c r="S76" s="40">
        <f t="shared" si="10"/>
        <v>1580.6</v>
      </c>
      <c r="T76" s="35">
        <v>1580.6</v>
      </c>
      <c r="U76" s="7"/>
      <c r="V76" s="7">
        <v>218.8</v>
      </c>
      <c r="W76" s="17">
        <v>994.69744301363517</v>
      </c>
      <c r="X76" s="16">
        <f t="shared" si="9"/>
        <v>113.48493498679682</v>
      </c>
      <c r="Y76" s="59" t="s">
        <v>17</v>
      </c>
      <c r="Z76" s="59" t="s">
        <v>1</v>
      </c>
      <c r="AA76" s="59" t="s">
        <v>1</v>
      </c>
      <c r="AB76" s="60" t="s">
        <v>79</v>
      </c>
      <c r="AC76" s="7" t="s">
        <v>1</v>
      </c>
      <c r="AD76" s="7" t="s">
        <v>74</v>
      </c>
      <c r="AE76" s="7" t="s">
        <v>75</v>
      </c>
      <c r="AF76" s="7" t="s">
        <v>1</v>
      </c>
    </row>
    <row r="77" spans="1:32" ht="24" customHeight="1">
      <c r="A77" s="34">
        <v>75</v>
      </c>
      <c r="B77" s="5" t="s">
        <v>16</v>
      </c>
      <c r="C77" s="5" t="s">
        <v>34</v>
      </c>
      <c r="D77" s="15" t="s">
        <v>51</v>
      </c>
      <c r="E77" s="18" t="s">
        <v>40</v>
      </c>
      <c r="F77" s="7">
        <v>1</v>
      </c>
      <c r="G77" s="18">
        <v>2012</v>
      </c>
      <c r="H77" s="18">
        <v>2012</v>
      </c>
      <c r="I77" s="58" t="s">
        <v>78</v>
      </c>
      <c r="J77" s="32" t="s">
        <v>0</v>
      </c>
      <c r="K77" s="39">
        <v>0</v>
      </c>
      <c r="L77" s="7">
        <v>3</v>
      </c>
      <c r="M77" s="7">
        <v>3</v>
      </c>
      <c r="N77" s="7">
        <v>2</v>
      </c>
      <c r="O77" s="7"/>
      <c r="P77" s="7">
        <v>42</v>
      </c>
      <c r="Q77" s="7" t="s">
        <v>1</v>
      </c>
      <c r="R77" s="33" t="s">
        <v>17</v>
      </c>
      <c r="S77" s="40">
        <f t="shared" si="10"/>
        <v>1596</v>
      </c>
      <c r="T77" s="35">
        <v>1596</v>
      </c>
      <c r="U77" s="7"/>
      <c r="V77" s="7">
        <v>207.6</v>
      </c>
      <c r="W77" s="17">
        <v>1003.3732265514865</v>
      </c>
      <c r="X77" s="16">
        <f t="shared" si="9"/>
        <v>114.5906340876425</v>
      </c>
      <c r="Y77" s="59" t="s">
        <v>17</v>
      </c>
      <c r="Z77" s="59" t="s">
        <v>1</v>
      </c>
      <c r="AA77" s="59" t="s">
        <v>1</v>
      </c>
      <c r="AB77" s="60" t="s">
        <v>79</v>
      </c>
      <c r="AC77" s="7" t="s">
        <v>1</v>
      </c>
      <c r="AD77" s="7" t="s">
        <v>74</v>
      </c>
      <c r="AE77" s="7" t="s">
        <v>75</v>
      </c>
      <c r="AF77" s="7" t="s">
        <v>1</v>
      </c>
    </row>
    <row r="78" spans="1:32" ht="24" customHeight="1">
      <c r="A78" s="34">
        <v>76</v>
      </c>
      <c r="B78" s="5" t="s">
        <v>16</v>
      </c>
      <c r="C78" s="5" t="s">
        <v>34</v>
      </c>
      <c r="D78" s="15" t="s">
        <v>51</v>
      </c>
      <c r="E78" s="18" t="s">
        <v>40</v>
      </c>
      <c r="F78" s="7">
        <v>2</v>
      </c>
      <c r="G78" s="18">
        <v>2012</v>
      </c>
      <c r="H78" s="18">
        <v>2012</v>
      </c>
      <c r="I78" s="58" t="s">
        <v>78</v>
      </c>
      <c r="J78" s="32" t="s">
        <v>0</v>
      </c>
      <c r="K78" s="39">
        <v>0</v>
      </c>
      <c r="L78" s="7">
        <v>3</v>
      </c>
      <c r="M78" s="7">
        <v>3</v>
      </c>
      <c r="N78" s="7">
        <v>1</v>
      </c>
      <c r="O78" s="7"/>
      <c r="P78" s="19">
        <v>21</v>
      </c>
      <c r="Q78" s="7" t="s">
        <v>1</v>
      </c>
      <c r="R78" s="33" t="s">
        <v>17</v>
      </c>
      <c r="S78" s="40">
        <f t="shared" si="10"/>
        <v>794.4</v>
      </c>
      <c r="T78" s="35">
        <v>794.4</v>
      </c>
      <c r="U78" s="7"/>
      <c r="V78" s="7">
        <v>105.2</v>
      </c>
      <c r="W78" s="17">
        <v>499.42</v>
      </c>
      <c r="X78" s="16">
        <f t="shared" si="9"/>
        <v>57.036841929337847</v>
      </c>
      <c r="Y78" s="59" t="s">
        <v>17</v>
      </c>
      <c r="Z78" s="59" t="s">
        <v>1</v>
      </c>
      <c r="AA78" s="59" t="s">
        <v>1</v>
      </c>
      <c r="AB78" s="60" t="s">
        <v>79</v>
      </c>
      <c r="AC78" s="7" t="s">
        <v>1</v>
      </c>
      <c r="AD78" s="7" t="s">
        <v>74</v>
      </c>
      <c r="AE78" s="7" t="s">
        <v>75</v>
      </c>
      <c r="AF78" s="7" t="s">
        <v>1</v>
      </c>
    </row>
    <row r="79" spans="1:32" ht="24" hidden="1" customHeight="1">
      <c r="A79" s="34">
        <v>66</v>
      </c>
      <c r="B79" s="5" t="s">
        <v>16</v>
      </c>
      <c r="C79" s="5" t="s">
        <v>34</v>
      </c>
      <c r="D79" s="15" t="s">
        <v>50</v>
      </c>
      <c r="E79" s="18" t="s">
        <v>40</v>
      </c>
      <c r="F79" s="7">
        <v>2</v>
      </c>
      <c r="H79" s="7"/>
      <c r="I79" s="58" t="s">
        <v>78</v>
      </c>
      <c r="J79" s="34" t="s">
        <v>0</v>
      </c>
      <c r="K79" s="39">
        <v>0</v>
      </c>
      <c r="L79" s="7">
        <v>3</v>
      </c>
      <c r="M79" s="7">
        <v>3</v>
      </c>
      <c r="N79" s="1">
        <v>1</v>
      </c>
      <c r="O79" s="7" t="s">
        <v>1</v>
      </c>
      <c r="P79" s="1">
        <v>21</v>
      </c>
      <c r="R79" s="33" t="s">
        <v>17</v>
      </c>
      <c r="S79" s="29">
        <f>T79+U79</f>
        <v>826.7</v>
      </c>
      <c r="T79" s="35">
        <v>826.7</v>
      </c>
      <c r="U79" s="7"/>
      <c r="V79" s="1">
        <v>102.1</v>
      </c>
      <c r="W79" s="23">
        <v>520.48</v>
      </c>
      <c r="X79" s="16">
        <f t="shared" si="9"/>
        <v>59.355938095397278</v>
      </c>
      <c r="Y79" s="59" t="s">
        <v>17</v>
      </c>
      <c r="Z79" s="59" t="s">
        <v>1</v>
      </c>
      <c r="AA79" s="59" t="s">
        <v>1</v>
      </c>
      <c r="AB79" s="60" t="s">
        <v>79</v>
      </c>
      <c r="AC79" s="7" t="s">
        <v>1</v>
      </c>
      <c r="AD79" s="7" t="s">
        <v>74</v>
      </c>
      <c r="AE79" s="7" t="s">
        <v>75</v>
      </c>
      <c r="AF79" s="7" t="s">
        <v>1</v>
      </c>
    </row>
    <row r="80" spans="1:32" ht="24" hidden="1" customHeight="1">
      <c r="A80" s="34">
        <v>70</v>
      </c>
      <c r="B80" s="5" t="s">
        <v>16</v>
      </c>
      <c r="C80" s="5" t="s">
        <v>34</v>
      </c>
      <c r="D80" s="15" t="s">
        <v>50</v>
      </c>
      <c r="E80" s="18" t="s">
        <v>43</v>
      </c>
      <c r="F80" s="7">
        <v>1</v>
      </c>
      <c r="G80" s="7"/>
      <c r="H80" s="7">
        <v>2013</v>
      </c>
      <c r="I80" s="58" t="s">
        <v>78</v>
      </c>
      <c r="J80" s="32" t="s">
        <v>0</v>
      </c>
      <c r="K80" s="39">
        <v>0</v>
      </c>
      <c r="L80" s="7">
        <v>3</v>
      </c>
      <c r="M80" s="7">
        <v>3</v>
      </c>
      <c r="N80" s="7">
        <v>2</v>
      </c>
      <c r="O80" s="7" t="s">
        <v>1</v>
      </c>
      <c r="P80" s="7">
        <v>42</v>
      </c>
      <c r="Q80" s="7" t="s">
        <v>1</v>
      </c>
      <c r="R80" s="33" t="s">
        <v>17</v>
      </c>
      <c r="S80" s="29">
        <f>T80+U80</f>
        <v>1629.65</v>
      </c>
      <c r="T80" s="35">
        <v>1629.65</v>
      </c>
      <c r="U80" s="7"/>
      <c r="V80" s="7">
        <v>217.6</v>
      </c>
      <c r="W80" s="23">
        <v>1025.31</v>
      </c>
      <c r="X80" s="16">
        <f t="shared" si="9"/>
        <v>117.00665842163322</v>
      </c>
      <c r="Y80" s="59" t="s">
        <v>17</v>
      </c>
      <c r="Z80" s="59" t="s">
        <v>1</v>
      </c>
      <c r="AA80" s="59" t="s">
        <v>1</v>
      </c>
      <c r="AB80" s="60" t="s">
        <v>79</v>
      </c>
      <c r="AC80" s="7" t="s">
        <v>1</v>
      </c>
      <c r="AD80" s="7" t="s">
        <v>74</v>
      </c>
      <c r="AE80" s="7" t="s">
        <v>75</v>
      </c>
      <c r="AF80" s="7" t="s">
        <v>1</v>
      </c>
    </row>
    <row r="81" spans="1:32" ht="24" hidden="1" customHeight="1">
      <c r="A81" s="34">
        <v>71</v>
      </c>
      <c r="B81" s="5" t="s">
        <v>16</v>
      </c>
      <c r="C81" s="5" t="s">
        <v>34</v>
      </c>
      <c r="D81" s="15" t="s">
        <v>50</v>
      </c>
      <c r="E81" s="18" t="s">
        <v>43</v>
      </c>
      <c r="F81" s="7">
        <v>2</v>
      </c>
      <c r="G81" s="7"/>
      <c r="H81" s="7">
        <v>2013</v>
      </c>
      <c r="I81" s="58" t="s">
        <v>78</v>
      </c>
      <c r="J81" s="32" t="s">
        <v>0</v>
      </c>
      <c r="K81" s="39">
        <v>0</v>
      </c>
      <c r="L81" s="7">
        <v>3</v>
      </c>
      <c r="M81" s="7">
        <v>3</v>
      </c>
      <c r="N81" s="7">
        <v>2</v>
      </c>
      <c r="O81" s="7" t="s">
        <v>1</v>
      </c>
      <c r="P81" s="7">
        <v>36</v>
      </c>
      <c r="Q81" s="7"/>
      <c r="R81" s="33" t="s">
        <v>17</v>
      </c>
      <c r="S81" s="29">
        <f>T81+U81</f>
        <v>1646.7</v>
      </c>
      <c r="T81" s="35">
        <v>1646.7</v>
      </c>
      <c r="U81" s="7"/>
      <c r="V81" s="7">
        <v>206.5</v>
      </c>
      <c r="W81" s="23">
        <v>1027.83</v>
      </c>
      <c r="X81" s="16">
        <f t="shared" si="9"/>
        <v>118.23082528328378</v>
      </c>
      <c r="Y81" s="59" t="s">
        <v>17</v>
      </c>
      <c r="Z81" s="59" t="s">
        <v>1</v>
      </c>
      <c r="AA81" s="59" t="s">
        <v>1</v>
      </c>
      <c r="AB81" s="60" t="s">
        <v>79</v>
      </c>
      <c r="AC81" s="7" t="s">
        <v>1</v>
      </c>
      <c r="AD81" s="7" t="s">
        <v>74</v>
      </c>
      <c r="AE81" s="7" t="s">
        <v>75</v>
      </c>
      <c r="AF81" s="7" t="s">
        <v>1</v>
      </c>
    </row>
    <row r="82" spans="1:32">
      <c r="S82" s="3"/>
      <c r="X82" s="4"/>
    </row>
  </sheetData>
  <mergeCells count="36">
    <mergeCell ref="A1:AF1"/>
    <mergeCell ref="K2:K4"/>
    <mergeCell ref="J2:J4"/>
    <mergeCell ref="A2:A4"/>
    <mergeCell ref="B2:B4"/>
    <mergeCell ref="C2:F2"/>
    <mergeCell ref="H2:H4"/>
    <mergeCell ref="I2:I4"/>
    <mergeCell ref="C3:C4"/>
    <mergeCell ref="D3:D4"/>
    <mergeCell ref="E3:E4"/>
    <mergeCell ref="F3:F4"/>
    <mergeCell ref="G2:G4"/>
    <mergeCell ref="L2:M2"/>
    <mergeCell ref="L3:L4"/>
    <mergeCell ref="M3:M4"/>
    <mergeCell ref="P2:Q2"/>
    <mergeCell ref="P3:P4"/>
    <mergeCell ref="Q3:Q4"/>
    <mergeCell ref="N2:N4"/>
    <mergeCell ref="O2:O4"/>
    <mergeCell ref="AC2:AC4"/>
    <mergeCell ref="AD2:AF2"/>
    <mergeCell ref="AA2:AA4"/>
    <mergeCell ref="R2:R4"/>
    <mergeCell ref="S2:V2"/>
    <mergeCell ref="AD3:AD4"/>
    <mergeCell ref="X2:X4"/>
    <mergeCell ref="Y2:Y4"/>
    <mergeCell ref="Z2:Z4"/>
    <mergeCell ref="W2:W4"/>
    <mergeCell ref="AB2:AB4"/>
    <mergeCell ref="AF3:AF4"/>
    <mergeCell ref="S3:S4"/>
    <mergeCell ref="AE3:AE4"/>
    <mergeCell ref="T3:U3"/>
  </mergeCells>
  <printOptions verticalCentered="1"/>
  <pageMargins left="0.15748031496062992" right="0.19685039370078741" top="0.23622047244094491" bottom="0.31" header="0.31496062992125984" footer="0.31496062992125984"/>
  <pageSetup paperSize="9" scale="4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2015-04-08T03:42:40Z</cp:lastPrinted>
  <dcterms:created xsi:type="dcterms:W3CDTF">2015-02-26T04:41:30Z</dcterms:created>
  <dcterms:modified xsi:type="dcterms:W3CDTF">2015-04-08T04:15:48Z</dcterms:modified>
</cp:coreProperties>
</file>