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0" windowWidth="9540" windowHeight="11925" activeTab="1"/>
  </bookViews>
  <sheets>
    <sheet name="Форма 2.3. 7 месяцев " sheetId="10" r:id="rId1"/>
    <sheet name="Форма 2.3. 5 месяцев" sheetId="11" r:id="rId2"/>
    <sheet name="Классификатор" sheetId="9" r:id="rId3"/>
  </sheets>
  <calcPr calcId="125725"/>
</workbook>
</file>

<file path=xl/calcChain.xml><?xml version="1.0" encoding="utf-8"?>
<calcChain xmlns="http://schemas.openxmlformats.org/spreadsheetml/2006/main">
  <c r="D82" i="11"/>
  <c r="D74"/>
  <c r="D65"/>
  <c r="D57"/>
  <c r="D49"/>
  <c r="D41"/>
  <c r="D33"/>
  <c r="D25"/>
  <c r="D17"/>
  <c r="D9"/>
  <c r="D82" i="10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<sst xmlns="http://schemas.openxmlformats.org/spreadsheetml/2006/main" count="1211" uniqueCount="391">
  <si>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</si>
  <si>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</si>
  <si>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</si>
  <si>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</si>
  <si>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</si>
  <si>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</si>
  <si>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</si>
  <si>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</si>
  <si>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</si>
  <si>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</si>
  <si>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</si>
  <si>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</si>
  <si>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</si>
  <si>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</si>
  <si>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</si>
  <si>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</si>
  <si>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</si>
  <si>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</si>
  <si>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</si>
  <si>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</si>
  <si>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</si>
  <si>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</si>
  <si>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</si>
  <si>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</si>
  <si>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</si>
  <si>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</si>
  <si>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</si>
  <si>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</si>
  <si>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</si>
  <si>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</si>
  <si>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</si>
  <si>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</si>
  <si>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</si>
  <si>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</si>
  <si>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</si>
  <si>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</si>
  <si>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</si>
  <si>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</si>
  <si>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</si>
  <si>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</si>
  <si>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</si>
  <si>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</si>
  <si>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</si>
  <si>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</si>
  <si>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</si>
  <si>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</si>
  <si>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</si>
  <si>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</si>
  <si>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</si>
  <si>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</si>
  <si>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</si>
  <si>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</si>
  <si>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</si>
  <si>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</si>
  <si>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</si>
  <si>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</si>
  <si>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</si>
  <si>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</si>
  <si>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</si>
  <si>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</si>
  <si>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</si>
  <si>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</si>
  <si>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</si>
  <si>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</si>
  <si>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</si>
  <si>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</si>
  <si>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</si>
  <si>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</si>
  <si>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</si>
  <si>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</si>
  <si>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</si>
  <si>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</si>
  <si>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</si>
  <si>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</si>
  <si>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</si>
  <si>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</si>
  <si>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</si>
  <si>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</si>
  <si>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</si>
  <si>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</si>
  <si>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</si>
  <si>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</si>
  <si>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</si>
  <si>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</si>
  <si>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</si>
  <si>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</si>
  <si>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</si>
  <si>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</si>
  <si>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</si>
  <si>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</si>
  <si>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</si>
  <si>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</si>
  <si>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</si>
  <si>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</si>
  <si>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</si>
  <si>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</si>
  <si>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</si>
  <si>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</si>
  <si>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</si>
  <si>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</si>
  <si>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</si>
  <si>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</si>
  <si>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</si>
  <si>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</si>
  <si>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</si>
  <si>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</si>
  <si>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</si>
  <si>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</si>
  <si>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</si>
  <si>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</si>
  <si>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</si>
  <si>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</si>
  <si>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</si>
  <si>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</si>
  <si>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</si>
  <si>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</si>
  <si>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</si>
  <si>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</si>
  <si>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</si>
  <si>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</si>
  <si>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</si>
  <si>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</si>
  <si>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</si>
  <si>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</si>
  <si>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</si>
  <si>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</si>
  <si>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</si>
  <si>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</si>
  <si>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</si>
  <si>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</si>
  <si>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</si>
  <si>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</si>
  <si>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</si>
  <si>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</si>
  <si>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</si>
  <si>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</si>
  <si>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</si>
  <si>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</si>
  <si>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</si>
  <si>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</si>
  <si>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</si>
  <si>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</si>
  <si>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</si>
  <si>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</si>
  <si>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</si>
  <si>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</si>
  <si>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</si>
  <si>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</si>
  <si>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</si>
  <si>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</si>
  <si>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</si>
  <si>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</si>
  <si>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</si>
  <si>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</si>
  <si>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</si>
  <si>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</si>
  <si>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</si>
  <si>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</si>
  <si>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</si>
  <si>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</si>
  <si>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</si>
  <si>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</si>
  <si>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</si>
  <si>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</si>
  <si>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</si>
  <si>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</si>
  <si>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</si>
  <si>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</si>
  <si>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</si>
  <si>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</si>
  <si>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</si>
  <si>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</si>
  <si>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</si>
  <si>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</si>
  <si>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</si>
  <si>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</si>
  <si>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</si>
  <si>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</si>
  <si>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</si>
  <si>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</si>
  <si>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</si>
  <si>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</si>
  <si>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</si>
  <si>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</si>
  <si>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</si>
  <si>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</si>
  <si>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</si>
  <si>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</si>
  <si>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</si>
  <si>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</si>
  <si>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</si>
  <si>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</si>
  <si>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</si>
  <si>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</si>
  <si>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</si>
  <si>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</si>
  <si>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</si>
  <si>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</si>
  <si>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</si>
  <si>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</si>
  <si>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</si>
  <si>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</si>
  <si>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</si>
  <si>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</si>
  <si>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</si>
  <si>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</si>
  <si>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</si>
  <si>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</si>
  <si>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</si>
  <si>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</si>
  <si>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</si>
  <si>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</si>
  <si>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</si>
  <si>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</si>
  <si>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</si>
  <si>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</si>
  <si>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</si>
  <si>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</si>
  <si>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</si>
  <si>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</si>
  <si>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</si>
  <si>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</si>
  <si>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</si>
  <si>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</si>
  <si>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</si>
  <si>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</si>
  <si>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</si>
  <si>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</si>
  <si>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</si>
  <si>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</si>
  <si>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</si>
  <si>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</si>
  <si>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</si>
  <si>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</si>
  <si>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</si>
  <si>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</si>
  <si>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</si>
  <si>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</si>
  <si>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</si>
  <si>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</si>
  <si>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</si>
  <si>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</si>
  <si>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</si>
  <si>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</si>
  <si>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</si>
  <si>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</si>
  <si>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</si>
  <si>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</si>
  <si>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</si>
  <si>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</si>
  <si>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</si>
  <si>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</si>
  <si>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</si>
  <si>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</si>
  <si>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</si>
  <si>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</si>
  <si>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</si>
  <si>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</si>
  <si>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</si>
  <si>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</si>
  <si>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</si>
  <si>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</si>
  <si>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</si>
  <si>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</si>
  <si>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</si>
  <si>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</si>
  <si>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</si>
  <si>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</si>
  <si>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</si>
  <si>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</si>
  <si>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</si>
  <si>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</si>
  <si>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</si>
  <si>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</si>
  <si>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</si>
  <si>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</si>
  <si>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</si>
  <si>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</si>
  <si>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</si>
  <si>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</si>
  <si>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</si>
  <si>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</si>
  <si>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</si>
  <si>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</si>
  <si>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</si>
  <si>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</si>
  <si>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</si>
  <si>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</si>
  <si>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</si>
  <si>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</si>
  <si>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</si>
  <si>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</si>
  <si>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</si>
  <si>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</si>
  <si>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</si>
  <si>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</si>
  <si>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</si>
  <si>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</si>
  <si>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</si>
  <si>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</si>
  <si>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</si>
  <si>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</si>
  <si>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</si>
  <si>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</si>
  <si>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</si>
  <si>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</si>
  <si>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</si>
  <si>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</si>
  <si>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</si>
  <si>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</si>
  <si>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</si>
  <si>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</si>
  <si>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</si>
  <si>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</si>
  <si>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</si>
  <si>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</si>
  <si>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</si>
  <si>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</si>
  <si>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</si>
  <si>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</si>
  <si>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</si>
  <si>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</si>
  <si>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</si>
  <si>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</si>
  <si>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</si>
  <si>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</si>
  <si>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</si>
  <si>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</si>
  <si>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</si>
  <si>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</si>
  <si>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</si>
  <si>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</si>
  <si>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</si>
  <si>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</si>
  <si>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</si>
  <si>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</si>
  <si>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</si>
  <si>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</si>
  <si>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</si>
  <si>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</si>
  <si>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</si>
  <si>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</si>
  <si>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</si>
  <si>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</si>
  <si>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</si>
  <si>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</si>
  <si>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</si>
  <si>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</si>
  <si>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</si>
  <si>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</si>
  <si>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</si>
  <si>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</si>
  <si>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</si>
  <si>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</si>
  <si>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</si>
  <si>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</si>
  <si>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</si>
  <si>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</si>
  <si>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</si>
  <si>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</si>
  <si>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</si>
  <si>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</si>
  <si>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</si>
  <si>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</si>
  <si>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</si>
  <si>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</si>
  <si>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</si>
  <si>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</si>
  <si>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</si>
  <si>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</si>
  <si>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</si>
  <si>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</si>
  <si>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</si>
  <si>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</si>
  <si>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</si>
  <si>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</si>
  <si>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</si>
  <si>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</si>
  <si>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</si>
  <si>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</si>
  <si>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</si>
  <si>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</si>
  <si>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</si>
  <si>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12.04.2011г.</t>
  </si>
  <si>
    <t xml:space="preserve">Протокол решения общего собрания собственников от 12.04.2011г. </t>
  </si>
  <si>
    <t>Техническое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</si>
  <si>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</si>
  <si>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</si>
  <si>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обл., гор. Иркутск, ул. Терешковой, д. 21</t>
  </si>
  <si>
    <t>ООО "УК "ДомСервис"</t>
  </si>
  <si>
    <t>01.08.2016г.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</si>
</sst>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6"/>
  <sheetViews>
    <sheetView topLeftCell="A70" zoomScaleNormal="100" workbookViewId="0">
      <selection activeCell="D82" sqref="D82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0.85546875" style="18" customWidth="1"/>
    <col min="5" max="5" width="9.42578125" customWidth="1"/>
    <col min="6" max="6" width="11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42401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385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2">
        <f>8.18*5879.8*7</f>
        <v>336677.348</v>
      </c>
    </row>
    <row r="10" spans="1:4" ht="45">
      <c r="A10" s="20" t="s">
        <v>366</v>
      </c>
      <c r="B10" s="14" t="s">
        <v>367</v>
      </c>
      <c r="C10" s="13" t="s">
        <v>5</v>
      </c>
      <c r="D10" s="15" t="s">
        <v>383</v>
      </c>
    </row>
    <row r="11" spans="1:4" ht="45">
      <c r="A11" s="20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0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42401</v>
      </c>
    </row>
    <row r="15" spans="1:4">
      <c r="A15" s="20" t="s">
        <v>362</v>
      </c>
      <c r="B15" s="12" t="s">
        <v>10</v>
      </c>
      <c r="C15" s="13" t="s">
        <v>5</v>
      </c>
      <c r="D15" s="9" t="s">
        <v>386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2">
        <f>2.59*5879.8*7</f>
        <v>106600.77399999999</v>
      </c>
    </row>
    <row r="18" spans="1:4" ht="45">
      <c r="A18" s="20" t="s">
        <v>366</v>
      </c>
      <c r="B18" s="14" t="s">
        <v>367</v>
      </c>
      <c r="C18" s="13" t="s">
        <v>5</v>
      </c>
      <c r="D18" s="15" t="s">
        <v>383</v>
      </c>
    </row>
    <row r="19" spans="1:4" ht="45">
      <c r="A19" s="20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0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42401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2">
        <f>0.66*5879.8*7</f>
        <v>27164.675999999999</v>
      </c>
    </row>
    <row r="26" spans="1:4" ht="45">
      <c r="A26" s="20" t="s">
        <v>366</v>
      </c>
      <c r="B26" s="14" t="s">
        <v>367</v>
      </c>
      <c r="C26" s="13" t="s">
        <v>5</v>
      </c>
      <c r="D26" s="15" t="s">
        <v>383</v>
      </c>
    </row>
    <row r="27" spans="1:4" ht="45">
      <c r="A27" s="20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0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42401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2">
        <f>1.59*5879.8*7</f>
        <v>65442.174000000014</v>
      </c>
    </row>
    <row r="34" spans="1:4" ht="45">
      <c r="A34" s="20" t="s">
        <v>366</v>
      </c>
      <c r="B34" s="14" t="s">
        <v>367</v>
      </c>
      <c r="C34" s="13" t="s">
        <v>5</v>
      </c>
      <c r="D34" s="15" t="s">
        <v>383</v>
      </c>
    </row>
    <row r="35" spans="1:4" ht="45">
      <c r="A35" s="20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0" t="s">
        <v>370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42401</v>
      </c>
    </row>
    <row r="39" spans="1:4" ht="57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>
      <c r="A41" s="20" t="s">
        <v>365</v>
      </c>
      <c r="B41" s="14" t="s">
        <v>11</v>
      </c>
      <c r="C41" s="13" t="s">
        <v>12</v>
      </c>
      <c r="D41" s="22">
        <f>1.45*2829.8*7</f>
        <v>28722.47</v>
      </c>
    </row>
    <row r="42" spans="1:4" ht="45">
      <c r="A42" s="20" t="s">
        <v>366</v>
      </c>
      <c r="B42" s="14" t="s">
        <v>367</v>
      </c>
      <c r="C42" s="13" t="s">
        <v>5</v>
      </c>
      <c r="D42" s="15" t="s">
        <v>383</v>
      </c>
    </row>
    <row r="43" spans="1:4" ht="45">
      <c r="A43" s="20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42401</v>
      </c>
    </row>
    <row r="47" spans="1:4">
      <c r="A47" s="20" t="s">
        <v>362</v>
      </c>
      <c r="B47" s="12" t="s">
        <v>10</v>
      </c>
      <c r="C47" s="13" t="s">
        <v>5</v>
      </c>
      <c r="D47" s="9" t="s">
        <v>377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>
      <c r="A49" s="20" t="s">
        <v>365</v>
      </c>
      <c r="B49" s="14" t="s">
        <v>11</v>
      </c>
      <c r="C49" s="13" t="s">
        <v>12</v>
      </c>
      <c r="D49" s="22">
        <f>0.02*2829.8*7</f>
        <v>396.17200000000003</v>
      </c>
    </row>
    <row r="50" spans="1:4" ht="45">
      <c r="A50" s="20" t="s">
        <v>366</v>
      </c>
      <c r="B50" s="14" t="s">
        <v>367</v>
      </c>
      <c r="C50" s="13" t="s">
        <v>5</v>
      </c>
      <c r="D50" s="15" t="s">
        <v>383</v>
      </c>
    </row>
    <row r="51" spans="1:4" ht="45">
      <c r="A51" s="20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 ht="30">
      <c r="A53" s="20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42401</v>
      </c>
    </row>
    <row r="55" spans="1:4" ht="57">
      <c r="A55" s="20" t="s">
        <v>362</v>
      </c>
      <c r="B55" s="12" t="s">
        <v>10</v>
      </c>
      <c r="C55" s="13" t="s">
        <v>5</v>
      </c>
      <c r="D55" s="9" t="s">
        <v>379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>
      <c r="A57" s="20" t="s">
        <v>365</v>
      </c>
      <c r="B57" s="14" t="s">
        <v>11</v>
      </c>
      <c r="C57" s="13" t="s">
        <v>12</v>
      </c>
      <c r="D57" s="22">
        <f>0.13*2829.8*7</f>
        <v>2575.1180000000004</v>
      </c>
    </row>
    <row r="58" spans="1:4" ht="45">
      <c r="A58" s="20" t="s">
        <v>366</v>
      </c>
      <c r="B58" s="14" t="s">
        <v>367</v>
      </c>
      <c r="C58" s="13" t="s">
        <v>5</v>
      </c>
      <c r="D58" s="15" t="s">
        <v>383</v>
      </c>
    </row>
    <row r="59" spans="1:4" ht="45">
      <c r="A59" s="20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42401</v>
      </c>
    </row>
    <row r="63" spans="1:4">
      <c r="A63" s="20" t="s">
        <v>362</v>
      </c>
      <c r="B63" s="12" t="s">
        <v>10</v>
      </c>
      <c r="C63" s="13" t="s">
        <v>5</v>
      </c>
      <c r="D63" s="9" t="s">
        <v>381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>
      <c r="A65" s="20" t="s">
        <v>365</v>
      </c>
      <c r="B65" s="14" t="s">
        <v>11</v>
      </c>
      <c r="C65" s="13" t="s">
        <v>12</v>
      </c>
      <c r="D65" s="22">
        <f>1.79*2829.8*7</f>
        <v>35457.394</v>
      </c>
    </row>
    <row r="66" spans="1:4" ht="45">
      <c r="A66" s="20" t="s">
        <v>366</v>
      </c>
      <c r="B66" s="14" t="s">
        <v>367</v>
      </c>
      <c r="C66" s="13" t="s">
        <v>5</v>
      </c>
      <c r="D66" s="15" t="s">
        <v>383</v>
      </c>
    </row>
    <row r="67" spans="1:4" ht="45">
      <c r="A67" s="20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4" t="s">
        <v>325</v>
      </c>
      <c r="B70" s="25"/>
      <c r="C70" s="25"/>
      <c r="D70" s="26"/>
    </row>
    <row r="71" spans="1:4" ht="28.5">
      <c r="A71" s="19" t="s">
        <v>361</v>
      </c>
      <c r="B71" s="10" t="s">
        <v>4</v>
      </c>
      <c r="C71" s="11" t="s">
        <v>5</v>
      </c>
      <c r="D71" s="21">
        <v>42401</v>
      </c>
    </row>
    <row r="72" spans="1:4" ht="28.5">
      <c r="A72" s="20" t="s">
        <v>362</v>
      </c>
      <c r="B72" s="12" t="s">
        <v>10</v>
      </c>
      <c r="C72" s="13" t="s">
        <v>5</v>
      </c>
      <c r="D72" s="9" t="s">
        <v>382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>
      <c r="A74" s="20" t="s">
        <v>365</v>
      </c>
      <c r="B74" s="14" t="s">
        <v>11</v>
      </c>
      <c r="C74" s="13" t="s">
        <v>12</v>
      </c>
      <c r="D74" s="22">
        <f>0.62*5879.8*7</f>
        <v>25518.332000000002</v>
      </c>
    </row>
    <row r="75" spans="1:4" ht="45">
      <c r="A75" s="20" t="s">
        <v>366</v>
      </c>
      <c r="B75" s="14" t="s">
        <v>367</v>
      </c>
      <c r="C75" s="13" t="s">
        <v>5</v>
      </c>
      <c r="D75" s="15" t="s">
        <v>383</v>
      </c>
    </row>
    <row r="76" spans="1:4" ht="45">
      <c r="A76" s="20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0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42401</v>
      </c>
    </row>
    <row r="80" spans="1:4">
      <c r="A80" s="20" t="s">
        <v>362</v>
      </c>
      <c r="B80" s="12" t="s">
        <v>10</v>
      </c>
      <c r="C80" s="13" t="s">
        <v>5</v>
      </c>
      <c r="D80" s="9" t="s">
        <v>387</v>
      </c>
    </row>
    <row r="81" spans="1:4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>
      <c r="A82" s="20" t="s">
        <v>365</v>
      </c>
      <c r="B82" s="14" t="s">
        <v>11</v>
      </c>
      <c r="C82" s="13" t="s">
        <v>12</v>
      </c>
      <c r="D82" s="22">
        <f>2805*7</f>
        <v>19635</v>
      </c>
    </row>
    <row r="83" spans="1:4" ht="45">
      <c r="A83" s="20" t="s">
        <v>366</v>
      </c>
      <c r="B83" s="14" t="s">
        <v>367</v>
      </c>
      <c r="C83" s="13" t="s">
        <v>5</v>
      </c>
      <c r="D83" s="15" t="s">
        <v>383</v>
      </c>
    </row>
    <row r="84" spans="1:4" ht="45">
      <c r="A84" s="20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0" t="s">
        <v>370</v>
      </c>
      <c r="B85" s="12" t="s">
        <v>13</v>
      </c>
      <c r="C85" s="13" t="s">
        <v>5</v>
      </c>
      <c r="D85" s="16" t="s">
        <v>353</v>
      </c>
    </row>
    <row r="86" spans="1:4" ht="30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6"/>
  <sheetViews>
    <sheetView tabSelected="1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0.85546875" style="18" customWidth="1"/>
    <col min="5" max="5" width="9.42578125" customWidth="1"/>
    <col min="6" max="6" width="11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385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2">
        <f>9.57*5879.8*5</f>
        <v>281348.43</v>
      </c>
    </row>
    <row r="10" spans="1:4" ht="45">
      <c r="A10" s="20" t="s">
        <v>366</v>
      </c>
      <c r="B10" s="14" t="s">
        <v>367</v>
      </c>
      <c r="C10" s="13" t="s">
        <v>5</v>
      </c>
      <c r="D10" s="15" t="s">
        <v>390</v>
      </c>
    </row>
    <row r="11" spans="1:4" ht="45">
      <c r="A11" s="20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0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386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2">
        <f>2.59*5879.8*5</f>
        <v>76143.409999999989</v>
      </c>
    </row>
    <row r="18" spans="1:4" ht="45">
      <c r="A18" s="20" t="s">
        <v>366</v>
      </c>
      <c r="B18" s="14" t="s">
        <v>367</v>
      </c>
      <c r="C18" s="13" t="s">
        <v>5</v>
      </c>
      <c r="D18" s="15" t="s">
        <v>390</v>
      </c>
    </row>
    <row r="19" spans="1:4" ht="45">
      <c r="A19" s="20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0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2">
        <f>0.66*5879.8*5</f>
        <v>19403.34</v>
      </c>
    </row>
    <row r="26" spans="1:4" ht="45">
      <c r="A26" s="20" t="s">
        <v>366</v>
      </c>
      <c r="B26" s="14" t="s">
        <v>367</v>
      </c>
      <c r="C26" s="13" t="s">
        <v>5</v>
      </c>
      <c r="D26" s="15" t="s">
        <v>390</v>
      </c>
    </row>
    <row r="27" spans="1:4" ht="45">
      <c r="A27" s="20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0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2">
        <f>1.73*5879.8*5</f>
        <v>50860.270000000004</v>
      </c>
    </row>
    <row r="34" spans="1:4" ht="45">
      <c r="A34" s="20" t="s">
        <v>366</v>
      </c>
      <c r="B34" s="14" t="s">
        <v>367</v>
      </c>
      <c r="C34" s="13" t="s">
        <v>5</v>
      </c>
      <c r="D34" s="15" t="s">
        <v>390</v>
      </c>
    </row>
    <row r="35" spans="1:4" ht="45">
      <c r="A35" s="20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0" t="s">
        <v>370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>
      <c r="A41" s="20" t="s">
        <v>365</v>
      </c>
      <c r="B41" s="14" t="s">
        <v>11</v>
      </c>
      <c r="C41" s="13" t="s">
        <v>12</v>
      </c>
      <c r="D41" s="22">
        <f>1.45*5879.8*5</f>
        <v>42628.549999999996</v>
      </c>
    </row>
    <row r="42" spans="1:4" ht="45">
      <c r="A42" s="20" t="s">
        <v>366</v>
      </c>
      <c r="B42" s="14" t="s">
        <v>367</v>
      </c>
      <c r="C42" s="13" t="s">
        <v>5</v>
      </c>
      <c r="D42" s="15" t="s">
        <v>390</v>
      </c>
    </row>
    <row r="43" spans="1:4" ht="45">
      <c r="A43" s="20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9" t="s">
        <v>361</v>
      </c>
      <c r="B46" s="10" t="s">
        <v>4</v>
      </c>
      <c r="C46" s="11" t="s">
        <v>5</v>
      </c>
      <c r="D46" s="21">
        <v>42767</v>
      </c>
    </row>
    <row r="47" spans="1:4">
      <c r="A47" s="20" t="s">
        <v>362</v>
      </c>
      <c r="B47" s="12" t="s">
        <v>10</v>
      </c>
      <c r="C47" s="13" t="s">
        <v>5</v>
      </c>
      <c r="D47" s="9" t="s">
        <v>377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>
      <c r="A49" s="20" t="s">
        <v>365</v>
      </c>
      <c r="B49" s="14" t="s">
        <v>11</v>
      </c>
      <c r="C49" s="13" t="s">
        <v>12</v>
      </c>
      <c r="D49" s="22">
        <f>0.02*5879.8*5</f>
        <v>587.98</v>
      </c>
    </row>
    <row r="50" spans="1:4" ht="45">
      <c r="A50" s="20" t="s">
        <v>366</v>
      </c>
      <c r="B50" s="14" t="s">
        <v>367</v>
      </c>
      <c r="C50" s="13" t="s">
        <v>5</v>
      </c>
      <c r="D50" s="15" t="s">
        <v>390</v>
      </c>
    </row>
    <row r="51" spans="1:4" ht="45">
      <c r="A51" s="20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 ht="30">
      <c r="A53" s="20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9" t="s">
        <v>361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362</v>
      </c>
      <c r="B55" s="12" t="s">
        <v>10</v>
      </c>
      <c r="C55" s="13" t="s">
        <v>5</v>
      </c>
      <c r="D55" s="9" t="s">
        <v>379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>
      <c r="A57" s="20" t="s">
        <v>365</v>
      </c>
      <c r="B57" s="14" t="s">
        <v>11</v>
      </c>
      <c r="C57" s="13" t="s">
        <v>12</v>
      </c>
      <c r="D57" s="22">
        <f>0.13*5879.8*5</f>
        <v>3821.87</v>
      </c>
    </row>
    <row r="58" spans="1:4" ht="45">
      <c r="A58" s="20" t="s">
        <v>366</v>
      </c>
      <c r="B58" s="14" t="s">
        <v>367</v>
      </c>
      <c r="C58" s="13" t="s">
        <v>5</v>
      </c>
      <c r="D58" s="15" t="s">
        <v>390</v>
      </c>
    </row>
    <row r="59" spans="1:4" ht="45">
      <c r="A59" s="20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9" t="s">
        <v>361</v>
      </c>
      <c r="B62" s="10" t="s">
        <v>4</v>
      </c>
      <c r="C62" s="11" t="s">
        <v>5</v>
      </c>
      <c r="D62" s="21">
        <v>42767</v>
      </c>
    </row>
    <row r="63" spans="1:4">
      <c r="A63" s="20" t="s">
        <v>362</v>
      </c>
      <c r="B63" s="12" t="s">
        <v>10</v>
      </c>
      <c r="C63" s="13" t="s">
        <v>5</v>
      </c>
      <c r="D63" s="9" t="s">
        <v>381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>
      <c r="A65" s="20" t="s">
        <v>365</v>
      </c>
      <c r="B65" s="14" t="s">
        <v>11</v>
      </c>
      <c r="C65" s="13" t="s">
        <v>12</v>
      </c>
      <c r="D65" s="22">
        <f>1.79*5879.8*5</f>
        <v>52624.210000000006</v>
      </c>
    </row>
    <row r="66" spans="1:4" ht="45">
      <c r="A66" s="20" t="s">
        <v>366</v>
      </c>
      <c r="B66" s="14" t="s">
        <v>367</v>
      </c>
      <c r="C66" s="13" t="s">
        <v>5</v>
      </c>
      <c r="D66" s="15" t="s">
        <v>390</v>
      </c>
    </row>
    <row r="67" spans="1:4" ht="45">
      <c r="A67" s="20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4" t="s">
        <v>325</v>
      </c>
      <c r="B70" s="25"/>
      <c r="C70" s="25"/>
      <c r="D70" s="26"/>
    </row>
    <row r="71" spans="1:4" ht="28.5">
      <c r="A71" s="19" t="s">
        <v>361</v>
      </c>
      <c r="B71" s="10" t="s">
        <v>4</v>
      </c>
      <c r="C71" s="11" t="s">
        <v>5</v>
      </c>
      <c r="D71" s="21">
        <v>42767</v>
      </c>
    </row>
    <row r="72" spans="1:4" ht="28.5">
      <c r="A72" s="20" t="s">
        <v>362</v>
      </c>
      <c r="B72" s="12" t="s">
        <v>10</v>
      </c>
      <c r="C72" s="13" t="s">
        <v>5</v>
      </c>
      <c r="D72" s="9" t="s">
        <v>382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>
      <c r="A74" s="20" t="s">
        <v>365</v>
      </c>
      <c r="B74" s="14" t="s">
        <v>11</v>
      </c>
      <c r="C74" s="13" t="s">
        <v>12</v>
      </c>
      <c r="D74" s="22">
        <f>0.62*5879.8*5</f>
        <v>18227.38</v>
      </c>
    </row>
    <row r="75" spans="1:4" ht="45">
      <c r="A75" s="20" t="s">
        <v>366</v>
      </c>
      <c r="B75" s="14" t="s">
        <v>367</v>
      </c>
      <c r="C75" s="13" t="s">
        <v>5</v>
      </c>
      <c r="D75" s="15" t="s">
        <v>390</v>
      </c>
    </row>
    <row r="76" spans="1:4" ht="45">
      <c r="A76" s="20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0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1">
        <v>42767</v>
      </c>
    </row>
    <row r="80" spans="1:4">
      <c r="A80" s="20" t="s">
        <v>362</v>
      </c>
      <c r="B80" s="12" t="s">
        <v>10</v>
      </c>
      <c r="C80" s="13" t="s">
        <v>5</v>
      </c>
      <c r="D80" s="9" t="s">
        <v>387</v>
      </c>
    </row>
    <row r="81" spans="1:4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>
      <c r="A82" s="20" t="s">
        <v>365</v>
      </c>
      <c r="B82" s="14" t="s">
        <v>11</v>
      </c>
      <c r="C82" s="13" t="s">
        <v>12</v>
      </c>
      <c r="D82" s="22">
        <f>0.48*5879.8*5</f>
        <v>14111.52</v>
      </c>
    </row>
    <row r="83" spans="1:4" ht="45">
      <c r="A83" s="20" t="s">
        <v>366</v>
      </c>
      <c r="B83" s="14" t="s">
        <v>367</v>
      </c>
      <c r="C83" s="13" t="s">
        <v>5</v>
      </c>
      <c r="D83" s="15" t="s">
        <v>390</v>
      </c>
    </row>
    <row r="84" spans="1:4" ht="45">
      <c r="A84" s="20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0" t="s">
        <v>370</v>
      </c>
      <c r="B85" s="12" t="s">
        <v>13</v>
      </c>
      <c r="C85" s="13" t="s">
        <v>5</v>
      </c>
      <c r="D85" s="16" t="s">
        <v>353</v>
      </c>
    </row>
    <row r="86" spans="1:4" ht="30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7 месяцев </vt:lpstr>
      <vt:lpstr>Форма 2.3. 5 месяцев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2016-03-31T10:32:35Z</cp:lastPrinted>
  <dcterms:created xsi:type="dcterms:W3CDTF">2014-12-15T06:48:03Z</dcterms:created>
  <dcterms:modified xsi:type="dcterms:W3CDTF">2017-02-17T04:15:15Z</dcterms:modified>
</cp:coreProperties>
</file>