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Основное меню" sheetId="1" r:id="rId1"/>
    <sheet name="Аэрофлотская 1" sheetId="2" r:id="rId2"/>
    <sheet name="Советская 69" sheetId="4" r:id="rId3"/>
    <sheet name="Аэрофлотская 3" sheetId="5" r:id="rId4"/>
    <sheet name="Б.Хмельницкого 11" sheetId="6" r:id="rId5"/>
    <sheet name="Д.Слбытий 103" sheetId="7" r:id="rId6"/>
    <sheet name="Д.Слбытий 103А" sheetId="8" r:id="rId7"/>
    <sheet name="Д.Слбытий 103Б" sheetId="9" r:id="rId8"/>
    <sheet name="Д.Слбытий 103Д" sheetId="10" r:id="rId9"/>
    <sheet name="Д.Слбытий 103Г" sheetId="11" r:id="rId10"/>
    <sheet name="Д.Слбытий 105А" sheetId="12" r:id="rId11"/>
    <sheet name="Д.Слбытий 105Б" sheetId="13" r:id="rId12"/>
    <sheet name="Д.Слбытий 105В" sheetId="14" r:id="rId13"/>
    <sheet name="Д.Слбытий 107А" sheetId="15" r:id="rId14"/>
    <sheet name="Д.Слбытий 107Б" sheetId="16" r:id="rId15"/>
    <sheet name="Д.Слбытий 119" sheetId="17" r:id="rId16"/>
    <sheet name="Красноказачья 2" sheetId="18" r:id="rId17"/>
    <sheet name="Красноказачья 21,2" sheetId="19" r:id="rId18"/>
    <sheet name="Култукская 32" sheetId="20" r:id="rId19"/>
    <sheet name="Красноярская 22" sheetId="21" r:id="rId20"/>
    <sheet name="Лызина 18" sheetId="22" r:id="rId21"/>
    <sheet name="Красноказачья 8А" sheetId="23" r:id="rId22"/>
    <sheet name="Лызина 20А" sheetId="24" r:id="rId23"/>
    <sheet name="Лызина 40" sheetId="25" r:id="rId24"/>
    <sheet name="Подаптечная 1" sheetId="26" r:id="rId25"/>
    <sheet name="Пионерский 3" sheetId="27" r:id="rId26"/>
    <sheet name="Советская 63" sheetId="28" r:id="rId27"/>
    <sheet name="Советская 65" sheetId="29" r:id="rId28"/>
    <sheet name="Советская 67" sheetId="30" r:id="rId29"/>
    <sheet name="Советская 71" sheetId="31" r:id="rId30"/>
    <sheet name="Советская 73" sheetId="32" r:id="rId31"/>
    <sheet name="Советская 77" sheetId="33" r:id="rId32"/>
    <sheet name="Советская 79" sheetId="34" r:id="rId33"/>
    <sheet name="Советская 81" sheetId="35" r:id="rId34"/>
    <sheet name="Советская 83" sheetId="36" r:id="rId35"/>
    <sheet name="Советская 85" sheetId="37" r:id="rId36"/>
    <sheet name="Советская 87" sheetId="38" r:id="rId37"/>
    <sheet name="Советская 111" sheetId="39" r:id="rId38"/>
    <sheet name="Советская 113" sheetId="40" r:id="rId39"/>
    <sheet name="Советская 115" sheetId="41" r:id="rId40"/>
    <sheet name="Советская 127" sheetId="42" r:id="rId41"/>
    <sheet name="Советская 127Б" sheetId="43" r:id="rId42"/>
    <sheet name="Тимирязева 42" sheetId="44" r:id="rId43"/>
    <sheet name="Угольный 76" sheetId="45" r:id="rId44"/>
    <sheet name="Угольный 78" sheetId="46" r:id="rId45"/>
    <sheet name="Ф.Энгельса 5" sheetId="47" r:id="rId46"/>
    <sheet name="Ф.Энгельса 7" sheetId="48" r:id="rId47"/>
    <sheet name="Ямская 40" sheetId="49" r:id="rId48"/>
    <sheet name="Лызина 34" sheetId="50" r:id="rId49"/>
    <sheet name="Красноказачья 21" sheetId="51" r:id="rId50"/>
    <sheet name="Поленова 21" sheetId="52" r:id="rId51"/>
    <sheet name="Поленова 23" sheetId="53" r:id="rId52"/>
    <sheet name="Поленова 27" sheetId="54" r:id="rId53"/>
    <sheet name="Култукская 11" sheetId="55" r:id="rId54"/>
    <sheet name="Лызина 50" sheetId="56" r:id="rId55"/>
    <sheet name="Поленова 10" sheetId="57" r:id="rId56"/>
    <sheet name="Поленова 12" sheetId="58" r:id="rId57"/>
    <sheet name="Поленова 14" sheetId="59" r:id="rId58"/>
    <sheet name="Поленова 16" sheetId="60" r:id="rId59"/>
    <sheet name="Советская 93" sheetId="61" r:id="rId60"/>
  </sheets>
  <calcPr calcId="145621"/>
</workbook>
</file>

<file path=xl/calcChain.xml><?xml version="1.0" encoding="utf-8"?>
<calcChain xmlns="http://schemas.openxmlformats.org/spreadsheetml/2006/main">
  <c r="H64" i="61" l="1"/>
  <c r="H63" i="61"/>
  <c r="H62" i="61"/>
  <c r="H61" i="61"/>
  <c r="H41" i="61"/>
  <c r="H40" i="61"/>
  <c r="H39" i="61"/>
  <c r="H38" i="61"/>
  <c r="H36" i="61"/>
  <c r="H35" i="61"/>
  <c r="H34" i="61"/>
  <c r="H33" i="61"/>
  <c r="H32" i="61"/>
  <c r="H31" i="61"/>
  <c r="H30" i="61"/>
  <c r="H29" i="61"/>
  <c r="H28" i="61"/>
  <c r="H27" i="61"/>
  <c r="H68" i="60"/>
  <c r="H67" i="60"/>
  <c r="H66" i="60"/>
  <c r="H65" i="60"/>
  <c r="H45" i="60"/>
  <c r="H44" i="60"/>
  <c r="H43" i="60"/>
  <c r="H42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68" i="59"/>
  <c r="H67" i="59"/>
  <c r="H66" i="59"/>
  <c r="H65" i="59"/>
  <c r="H45" i="59"/>
  <c r="H44" i="59"/>
  <c r="H43" i="59"/>
  <c r="H42" i="59"/>
  <c r="H40" i="59"/>
  <c r="H39" i="59"/>
  <c r="H38" i="59"/>
  <c r="H37" i="59"/>
  <c r="H36" i="59"/>
  <c r="H35" i="59"/>
  <c r="H34" i="59"/>
  <c r="H33" i="59"/>
  <c r="H32" i="59"/>
  <c r="H31" i="59"/>
  <c r="H30" i="59"/>
  <c r="H29" i="59"/>
  <c r="H28" i="59"/>
  <c r="H27" i="59"/>
  <c r="H40" i="58"/>
  <c r="H39" i="58"/>
  <c r="D33" i="58"/>
  <c r="H68" i="58"/>
  <c r="H67" i="58"/>
  <c r="H66" i="58"/>
  <c r="H65" i="58"/>
  <c r="H45" i="58"/>
  <c r="H44" i="58"/>
  <c r="H43" i="58"/>
  <c r="H42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66" i="57"/>
  <c r="H65" i="57"/>
  <c r="H64" i="57"/>
  <c r="H63" i="57"/>
  <c r="H43" i="57"/>
  <c r="H42" i="57"/>
  <c r="H41" i="57"/>
  <c r="H40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38" i="56"/>
  <c r="H66" i="56"/>
  <c r="H65" i="56"/>
  <c r="H64" i="56"/>
  <c r="H63" i="56"/>
  <c r="H43" i="56"/>
  <c r="H42" i="56"/>
  <c r="H41" i="56"/>
  <c r="H40" i="56"/>
  <c r="H37" i="56"/>
  <c r="H36" i="56"/>
  <c r="H35" i="56"/>
  <c r="H34" i="56"/>
  <c r="H33" i="56"/>
  <c r="H32" i="56"/>
  <c r="H31" i="56"/>
  <c r="H30" i="56"/>
  <c r="H29" i="56"/>
  <c r="H28" i="56"/>
  <c r="H27" i="56"/>
  <c r="H65" i="55"/>
  <c r="H64" i="55"/>
  <c r="H63" i="55"/>
  <c r="H62" i="55"/>
  <c r="H42" i="55"/>
  <c r="H41" i="55"/>
  <c r="H40" i="55"/>
  <c r="H39" i="55"/>
  <c r="H37" i="55"/>
  <c r="H36" i="55"/>
  <c r="H35" i="55"/>
  <c r="H34" i="55"/>
  <c r="H33" i="55"/>
  <c r="H32" i="55"/>
  <c r="H31" i="55"/>
  <c r="H30" i="55"/>
  <c r="H29" i="55"/>
  <c r="H28" i="55"/>
  <c r="H27" i="55"/>
  <c r="H43" i="54"/>
  <c r="D35" i="54"/>
  <c r="H71" i="54"/>
  <c r="H70" i="54"/>
  <c r="H69" i="54"/>
  <c r="H68" i="54"/>
  <c r="H48" i="54"/>
  <c r="H47" i="54"/>
  <c r="H46" i="54"/>
  <c r="H45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D35" i="53"/>
  <c r="H70" i="53"/>
  <c r="H69" i="53"/>
  <c r="H68" i="53"/>
  <c r="H67" i="53"/>
  <c r="H47" i="53"/>
  <c r="H46" i="53"/>
  <c r="H45" i="53"/>
  <c r="H44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D35" i="52"/>
  <c r="H70" i="52"/>
  <c r="H69" i="52"/>
  <c r="H68" i="52"/>
  <c r="H67" i="52"/>
  <c r="H47" i="52"/>
  <c r="H46" i="52"/>
  <c r="H45" i="52"/>
  <c r="H44" i="52"/>
  <c r="H42" i="52"/>
  <c r="H41" i="52"/>
  <c r="H40" i="52"/>
  <c r="H39" i="52"/>
  <c r="H38" i="52"/>
  <c r="H37" i="52"/>
  <c r="H36" i="52"/>
  <c r="H35" i="52"/>
  <c r="H34" i="52"/>
  <c r="H33" i="52"/>
  <c r="H32" i="52"/>
  <c r="H31" i="52"/>
  <c r="H30" i="52"/>
  <c r="H29" i="52"/>
  <c r="H28" i="52"/>
  <c r="H27" i="52"/>
  <c r="H42" i="51"/>
  <c r="H41" i="51"/>
  <c r="H40" i="51"/>
  <c r="H39" i="51"/>
  <c r="H38" i="51"/>
  <c r="D35" i="51"/>
  <c r="H35" i="51" s="1"/>
  <c r="H70" i="51"/>
  <c r="H69" i="51"/>
  <c r="H68" i="51"/>
  <c r="H67" i="51"/>
  <c r="H47" i="51"/>
  <c r="H46" i="51"/>
  <c r="H45" i="51"/>
  <c r="H44" i="51"/>
  <c r="H37" i="51"/>
  <c r="H36" i="51"/>
  <c r="H34" i="51"/>
  <c r="H33" i="51"/>
  <c r="H32" i="51"/>
  <c r="H31" i="51"/>
  <c r="H30" i="51"/>
  <c r="H29" i="51"/>
  <c r="H28" i="51"/>
  <c r="H27" i="51"/>
  <c r="H65" i="50" l="1"/>
  <c r="H64" i="50"/>
  <c r="H63" i="50"/>
  <c r="H62" i="50"/>
  <c r="H42" i="50"/>
  <c r="H41" i="50"/>
  <c r="H40" i="50"/>
  <c r="H39" i="50"/>
  <c r="H37" i="50"/>
  <c r="H36" i="50"/>
  <c r="H35" i="50"/>
  <c r="H34" i="50"/>
  <c r="H33" i="50"/>
  <c r="H32" i="50"/>
  <c r="H31" i="50"/>
  <c r="H30" i="50"/>
  <c r="H29" i="50"/>
  <c r="H28" i="50"/>
  <c r="H27" i="50"/>
  <c r="H37" i="49"/>
  <c r="H36" i="49"/>
  <c r="H35" i="49"/>
  <c r="H65" i="49" l="1"/>
  <c r="H64" i="49"/>
  <c r="H63" i="49"/>
  <c r="H62" i="49"/>
  <c r="H42" i="49"/>
  <c r="H41" i="49"/>
  <c r="H40" i="49"/>
  <c r="H39" i="49"/>
  <c r="H34" i="49"/>
  <c r="H33" i="49"/>
  <c r="H32" i="49"/>
  <c r="H31" i="49"/>
  <c r="H30" i="49"/>
  <c r="H29" i="49"/>
  <c r="H28" i="49"/>
  <c r="H27" i="49"/>
  <c r="H62" i="48"/>
  <c r="H61" i="48"/>
  <c r="H60" i="48"/>
  <c r="H59" i="48"/>
  <c r="H39" i="48"/>
  <c r="H38" i="48"/>
  <c r="H37" i="48"/>
  <c r="H36" i="48"/>
  <c r="H34" i="48"/>
  <c r="H33" i="48"/>
  <c r="H32" i="48"/>
  <c r="H31" i="48"/>
  <c r="H30" i="48"/>
  <c r="H29" i="48"/>
  <c r="H28" i="48"/>
  <c r="H27" i="48"/>
  <c r="H35" i="47"/>
  <c r="H63" i="47"/>
  <c r="H62" i="47"/>
  <c r="H61" i="47"/>
  <c r="H60" i="47"/>
  <c r="H40" i="47"/>
  <c r="H39" i="47"/>
  <c r="H38" i="47"/>
  <c r="H37" i="47"/>
  <c r="H34" i="47"/>
  <c r="H33" i="47"/>
  <c r="H32" i="47"/>
  <c r="H31" i="47"/>
  <c r="H30" i="47"/>
  <c r="H29" i="47"/>
  <c r="H28" i="47"/>
  <c r="H27" i="47"/>
  <c r="H61" i="46"/>
  <c r="H60" i="46"/>
  <c r="H59" i="46"/>
  <c r="H58" i="46"/>
  <c r="H38" i="46"/>
  <c r="H37" i="46"/>
  <c r="H36" i="46"/>
  <c r="H35" i="46"/>
  <c r="H33" i="46"/>
  <c r="H32" i="46"/>
  <c r="H31" i="46"/>
  <c r="H30" i="46"/>
  <c r="H29" i="46"/>
  <c r="H28" i="46"/>
  <c r="H27" i="46"/>
  <c r="H62" i="45"/>
  <c r="H61" i="45"/>
  <c r="H60" i="45"/>
  <c r="H59" i="45"/>
  <c r="H39" i="45"/>
  <c r="H38" i="45"/>
  <c r="H37" i="45"/>
  <c r="H36" i="45"/>
  <c r="H34" i="45"/>
  <c r="H33" i="45"/>
  <c r="H32" i="45"/>
  <c r="H31" i="45"/>
  <c r="H30" i="45"/>
  <c r="H29" i="45"/>
  <c r="H28" i="45"/>
  <c r="H27" i="45"/>
  <c r="H36" i="44" l="1"/>
  <c r="H64" i="44"/>
  <c r="H63" i="44"/>
  <c r="H62" i="44"/>
  <c r="H61" i="44"/>
  <c r="H41" i="44"/>
  <c r="H40" i="44"/>
  <c r="H39" i="44"/>
  <c r="H38" i="44"/>
  <c r="H35" i="44"/>
  <c r="H34" i="44"/>
  <c r="H33" i="44"/>
  <c r="H32" i="44"/>
  <c r="H31" i="44"/>
  <c r="H30" i="44"/>
  <c r="H29" i="44"/>
  <c r="H28" i="44"/>
  <c r="H27" i="44"/>
  <c r="H63" i="43"/>
  <c r="H62" i="43"/>
  <c r="H61" i="43"/>
  <c r="H60" i="43"/>
  <c r="H40" i="43"/>
  <c r="H39" i="43"/>
  <c r="H38" i="43"/>
  <c r="H37" i="43"/>
  <c r="H35" i="43"/>
  <c r="H34" i="43"/>
  <c r="H33" i="43"/>
  <c r="H32" i="43"/>
  <c r="H31" i="43"/>
  <c r="H30" i="43"/>
  <c r="H29" i="43"/>
  <c r="H28" i="43"/>
  <c r="H27" i="43"/>
  <c r="H63" i="42"/>
  <c r="H62" i="42"/>
  <c r="H61" i="42"/>
  <c r="H60" i="42"/>
  <c r="H40" i="42"/>
  <c r="H39" i="42"/>
  <c r="H38" i="42"/>
  <c r="H37" i="42"/>
  <c r="H35" i="42"/>
  <c r="H34" i="42"/>
  <c r="H33" i="42"/>
  <c r="H32" i="42"/>
  <c r="H31" i="42"/>
  <c r="H30" i="42"/>
  <c r="H29" i="42"/>
  <c r="H28" i="42"/>
  <c r="H27" i="42"/>
  <c r="H65" i="41"/>
  <c r="H64" i="41"/>
  <c r="H63" i="41"/>
  <c r="H62" i="41"/>
  <c r="H42" i="41"/>
  <c r="H41" i="41"/>
  <c r="H40" i="41"/>
  <c r="H39" i="41"/>
  <c r="H37" i="41"/>
  <c r="H36" i="41"/>
  <c r="H35" i="41"/>
  <c r="H34" i="41"/>
  <c r="H33" i="41"/>
  <c r="H32" i="41"/>
  <c r="H31" i="41"/>
  <c r="H30" i="41"/>
  <c r="H29" i="41"/>
  <c r="H28" i="41"/>
  <c r="H27" i="41"/>
  <c r="H37" i="40"/>
  <c r="H36" i="40"/>
  <c r="H65" i="40"/>
  <c r="H64" i="40"/>
  <c r="H63" i="40"/>
  <c r="H62" i="40"/>
  <c r="H42" i="40"/>
  <c r="H41" i="40"/>
  <c r="H40" i="40"/>
  <c r="H39" i="40"/>
  <c r="H35" i="40"/>
  <c r="H34" i="40"/>
  <c r="H33" i="40"/>
  <c r="H32" i="40"/>
  <c r="H31" i="40"/>
  <c r="H30" i="40"/>
  <c r="H29" i="40"/>
  <c r="H28" i="40"/>
  <c r="H27" i="40"/>
  <c r="H63" i="39"/>
  <c r="H62" i="39"/>
  <c r="H61" i="39"/>
  <c r="H60" i="39"/>
  <c r="H40" i="39"/>
  <c r="H39" i="39"/>
  <c r="H38" i="39"/>
  <c r="H37" i="39"/>
  <c r="H35" i="39"/>
  <c r="H34" i="39"/>
  <c r="H33" i="39"/>
  <c r="H32" i="39"/>
  <c r="H31" i="39"/>
  <c r="H30" i="39"/>
  <c r="H29" i="39"/>
  <c r="H28" i="39"/>
  <c r="H27" i="39"/>
  <c r="H65" i="38"/>
  <c r="H64" i="38"/>
  <c r="H63" i="38"/>
  <c r="H62" i="38"/>
  <c r="H42" i="38"/>
  <c r="H41" i="38"/>
  <c r="H40" i="38"/>
  <c r="H39" i="38"/>
  <c r="H37" i="38"/>
  <c r="H36" i="38"/>
  <c r="H35" i="38"/>
  <c r="H34" i="38"/>
  <c r="H33" i="38"/>
  <c r="H32" i="38"/>
  <c r="H31" i="38"/>
  <c r="H30" i="38"/>
  <c r="H29" i="38"/>
  <c r="H28" i="38"/>
  <c r="H27" i="38"/>
  <c r="H65" i="37" l="1"/>
  <c r="H64" i="37"/>
  <c r="H63" i="37"/>
  <c r="H62" i="37"/>
  <c r="H42" i="37"/>
  <c r="H41" i="37"/>
  <c r="H40" i="37"/>
  <c r="H39" i="37"/>
  <c r="H37" i="37"/>
  <c r="H36" i="37"/>
  <c r="H35" i="37"/>
  <c r="H34" i="37"/>
  <c r="H33" i="37"/>
  <c r="H32" i="37"/>
  <c r="H31" i="37"/>
  <c r="H30" i="37"/>
  <c r="H29" i="37"/>
  <c r="H28" i="37"/>
  <c r="H27" i="37"/>
  <c r="H37" i="36"/>
  <c r="H65" i="36"/>
  <c r="H64" i="36"/>
  <c r="H63" i="36"/>
  <c r="H62" i="36"/>
  <c r="H42" i="36"/>
  <c r="H41" i="36"/>
  <c r="H40" i="36"/>
  <c r="H39" i="36"/>
  <c r="H36" i="36"/>
  <c r="H35" i="36"/>
  <c r="H34" i="36"/>
  <c r="H33" i="36"/>
  <c r="H32" i="36"/>
  <c r="H31" i="36"/>
  <c r="H30" i="36"/>
  <c r="H29" i="36"/>
  <c r="H28" i="36"/>
  <c r="H27" i="36"/>
  <c r="H64" i="35"/>
  <c r="H63" i="35"/>
  <c r="H62" i="35"/>
  <c r="H61" i="35"/>
  <c r="H41" i="35"/>
  <c r="H40" i="35"/>
  <c r="H39" i="35"/>
  <c r="H38" i="35"/>
  <c r="H36" i="35"/>
  <c r="H35" i="35"/>
  <c r="H34" i="35"/>
  <c r="H33" i="35"/>
  <c r="H32" i="35"/>
  <c r="H31" i="35"/>
  <c r="H30" i="35"/>
  <c r="H29" i="35"/>
  <c r="H28" i="35"/>
  <c r="H27" i="35"/>
  <c r="H36" i="34"/>
  <c r="H64" i="34" l="1"/>
  <c r="H63" i="34"/>
  <c r="H62" i="34"/>
  <c r="H61" i="34"/>
  <c r="H41" i="34"/>
  <c r="H40" i="34"/>
  <c r="H39" i="34"/>
  <c r="H38" i="34"/>
  <c r="H35" i="34"/>
  <c r="H34" i="34"/>
  <c r="H33" i="34"/>
  <c r="H32" i="34"/>
  <c r="H31" i="34"/>
  <c r="H30" i="34"/>
  <c r="H29" i="34"/>
  <c r="H28" i="34"/>
  <c r="H27" i="34"/>
  <c r="H63" i="33"/>
  <c r="H62" i="33"/>
  <c r="H61" i="33"/>
  <c r="H60" i="33"/>
  <c r="H40" i="33"/>
  <c r="H39" i="33"/>
  <c r="H38" i="33"/>
  <c r="H37" i="33"/>
  <c r="H35" i="33"/>
  <c r="H34" i="33"/>
  <c r="H33" i="33"/>
  <c r="H32" i="33"/>
  <c r="H31" i="33"/>
  <c r="H30" i="33"/>
  <c r="H29" i="33"/>
  <c r="H28" i="33"/>
  <c r="H27" i="33"/>
  <c r="H63" i="32"/>
  <c r="H62" i="32"/>
  <c r="H61" i="32"/>
  <c r="H60" i="32"/>
  <c r="H40" i="32"/>
  <c r="H39" i="32"/>
  <c r="H38" i="32"/>
  <c r="H37" i="32"/>
  <c r="H35" i="32"/>
  <c r="H34" i="32"/>
  <c r="H33" i="32"/>
  <c r="H32" i="32"/>
  <c r="H31" i="32"/>
  <c r="H30" i="32"/>
  <c r="H29" i="32"/>
  <c r="H28" i="32"/>
  <c r="H27" i="32"/>
  <c r="H37" i="31"/>
  <c r="H36" i="31"/>
  <c r="H65" i="31"/>
  <c r="H64" i="31"/>
  <c r="H63" i="31"/>
  <c r="H62" i="31"/>
  <c r="H42" i="31"/>
  <c r="H41" i="31"/>
  <c r="H40" i="31"/>
  <c r="H39" i="31"/>
  <c r="H35" i="31"/>
  <c r="H34" i="31"/>
  <c r="H33" i="31"/>
  <c r="H32" i="31"/>
  <c r="H31" i="31"/>
  <c r="H30" i="31"/>
  <c r="H29" i="31"/>
  <c r="H28" i="31"/>
  <c r="H27" i="31"/>
  <c r="H63" i="30"/>
  <c r="H62" i="30"/>
  <c r="H61" i="30"/>
  <c r="H60" i="30"/>
  <c r="H40" i="30"/>
  <c r="H39" i="30"/>
  <c r="H38" i="30"/>
  <c r="H37" i="30"/>
  <c r="H35" i="30"/>
  <c r="H34" i="30"/>
  <c r="H33" i="30"/>
  <c r="H32" i="30"/>
  <c r="H31" i="30"/>
  <c r="H30" i="30"/>
  <c r="H29" i="30"/>
  <c r="H28" i="30"/>
  <c r="H27" i="30"/>
  <c r="H35" i="29"/>
  <c r="H63" i="29"/>
  <c r="H62" i="29"/>
  <c r="H61" i="29"/>
  <c r="H60" i="29"/>
  <c r="H40" i="29"/>
  <c r="H39" i="29"/>
  <c r="H38" i="29"/>
  <c r="H37" i="29"/>
  <c r="H34" i="29"/>
  <c r="H33" i="29"/>
  <c r="H32" i="29"/>
  <c r="H31" i="29"/>
  <c r="H30" i="29"/>
  <c r="H29" i="29"/>
  <c r="H28" i="29"/>
  <c r="H27" i="29"/>
  <c r="H62" i="28"/>
  <c r="H61" i="28"/>
  <c r="H60" i="28"/>
  <c r="H59" i="28"/>
  <c r="H39" i="28"/>
  <c r="H38" i="28"/>
  <c r="H37" i="28"/>
  <c r="H36" i="28"/>
  <c r="H34" i="28"/>
  <c r="H33" i="28"/>
  <c r="H32" i="28"/>
  <c r="H31" i="28"/>
  <c r="H30" i="28"/>
  <c r="H29" i="28"/>
  <c r="H28" i="28"/>
  <c r="H27" i="28"/>
  <c r="D33" i="27"/>
  <c r="H65" i="27"/>
  <c r="H64" i="27"/>
  <c r="H63" i="27"/>
  <c r="H62" i="27"/>
  <c r="H42" i="27"/>
  <c r="H41" i="27"/>
  <c r="H40" i="27"/>
  <c r="H39" i="27"/>
  <c r="H37" i="27"/>
  <c r="H36" i="27"/>
  <c r="H35" i="27"/>
  <c r="H34" i="27"/>
  <c r="H33" i="27"/>
  <c r="H32" i="27"/>
  <c r="H31" i="27"/>
  <c r="H30" i="27"/>
  <c r="H29" i="27"/>
  <c r="H28" i="27"/>
  <c r="H27" i="27"/>
  <c r="H38" i="26"/>
  <c r="H37" i="26"/>
  <c r="H36" i="26"/>
  <c r="H35" i="26"/>
  <c r="H34" i="26"/>
  <c r="D33" i="26"/>
  <c r="H33" i="26" s="1"/>
  <c r="H66" i="26"/>
  <c r="H65" i="26"/>
  <c r="H64" i="26"/>
  <c r="H63" i="26"/>
  <c r="H43" i="26"/>
  <c r="H42" i="26"/>
  <c r="H41" i="26"/>
  <c r="H40" i="26"/>
  <c r="H32" i="26"/>
  <c r="H31" i="26"/>
  <c r="H30" i="26"/>
  <c r="H29" i="26"/>
  <c r="H28" i="26"/>
  <c r="H27" i="26"/>
  <c r="H61" i="25"/>
  <c r="H60" i="25"/>
  <c r="H59" i="25"/>
  <c r="H58" i="25"/>
  <c r="H38" i="25"/>
  <c r="H37" i="25"/>
  <c r="H36" i="25"/>
  <c r="H35" i="25"/>
  <c r="H33" i="25"/>
  <c r="H32" i="25"/>
  <c r="H31" i="25"/>
  <c r="H30" i="25"/>
  <c r="H29" i="25"/>
  <c r="H28" i="25"/>
  <c r="H27" i="25"/>
  <c r="H65" i="24"/>
  <c r="H64" i="24"/>
  <c r="H63" i="24"/>
  <c r="H62" i="24"/>
  <c r="H42" i="24"/>
  <c r="H41" i="24"/>
  <c r="H40" i="24"/>
  <c r="H39" i="24"/>
  <c r="H37" i="24"/>
  <c r="H36" i="24"/>
  <c r="H35" i="24"/>
  <c r="H34" i="24"/>
  <c r="H33" i="24"/>
  <c r="H32" i="24"/>
  <c r="H31" i="24"/>
  <c r="H30" i="24"/>
  <c r="H29" i="24"/>
  <c r="H28" i="24"/>
  <c r="H27" i="24"/>
  <c r="H37" i="23"/>
  <c r="H36" i="23"/>
  <c r="H35" i="23"/>
  <c r="H30" i="23"/>
  <c r="H65" i="23"/>
  <c r="H64" i="23"/>
  <c r="H63" i="23"/>
  <c r="H62" i="23"/>
  <c r="H42" i="23"/>
  <c r="H41" i="23"/>
  <c r="H40" i="23"/>
  <c r="H39" i="23"/>
  <c r="H34" i="23"/>
  <c r="H33" i="23"/>
  <c r="H32" i="23"/>
  <c r="H31" i="23"/>
  <c r="H29" i="23"/>
  <c r="H28" i="23"/>
  <c r="H27" i="23"/>
  <c r="H61" i="22" l="1"/>
  <c r="H60" i="22"/>
  <c r="H59" i="22"/>
  <c r="H58" i="22"/>
  <c r="H38" i="22"/>
  <c r="H37" i="22"/>
  <c r="H36" i="22"/>
  <c r="H35" i="22"/>
  <c r="H33" i="22"/>
  <c r="H32" i="22"/>
  <c r="H31" i="22"/>
  <c r="H30" i="22"/>
  <c r="H29" i="22"/>
  <c r="H28" i="22"/>
  <c r="H27" i="22"/>
  <c r="H36" i="21"/>
  <c r="H34" i="21"/>
  <c r="H64" i="21"/>
  <c r="H63" i="21"/>
  <c r="H62" i="21"/>
  <c r="H61" i="21"/>
  <c r="H41" i="21"/>
  <c r="H40" i="21"/>
  <c r="H39" i="21"/>
  <c r="H38" i="21"/>
  <c r="H35" i="21"/>
  <c r="H33" i="21"/>
  <c r="H32" i="21"/>
  <c r="H31" i="21"/>
  <c r="H30" i="21"/>
  <c r="H29" i="21"/>
  <c r="H28" i="21"/>
  <c r="H27" i="21"/>
  <c r="D33" i="20" l="1"/>
  <c r="H33" i="20" s="1"/>
  <c r="H62" i="20"/>
  <c r="H61" i="20"/>
  <c r="H60" i="20"/>
  <c r="H59" i="20"/>
  <c r="H39" i="20"/>
  <c r="H38" i="20"/>
  <c r="H37" i="20"/>
  <c r="H36" i="20"/>
  <c r="H34" i="20"/>
  <c r="H32" i="20"/>
  <c r="H31" i="20"/>
  <c r="H30" i="20"/>
  <c r="H29" i="20"/>
  <c r="H28" i="20"/>
  <c r="H27" i="20"/>
  <c r="H40" i="19" l="1"/>
  <c r="H39" i="19"/>
  <c r="H38" i="19"/>
  <c r="H37" i="19"/>
  <c r="H68" i="19"/>
  <c r="H67" i="19"/>
  <c r="H66" i="19"/>
  <c r="H65" i="19"/>
  <c r="H45" i="19"/>
  <c r="H44" i="19"/>
  <c r="H43" i="19"/>
  <c r="H42" i="19"/>
  <c r="H36" i="19"/>
  <c r="H35" i="19"/>
  <c r="H34" i="19"/>
  <c r="H33" i="19"/>
  <c r="H32" i="19"/>
  <c r="H31" i="19"/>
  <c r="H30" i="19"/>
  <c r="H29" i="19"/>
  <c r="H28" i="19"/>
  <c r="H27" i="19"/>
  <c r="H64" i="18"/>
  <c r="H63" i="18"/>
  <c r="H62" i="18"/>
  <c r="H61" i="18"/>
  <c r="H41" i="18"/>
  <c r="H40" i="18"/>
  <c r="H39" i="18"/>
  <c r="H38" i="18"/>
  <c r="H36" i="18"/>
  <c r="H35" i="18"/>
  <c r="H34" i="18"/>
  <c r="H33" i="18"/>
  <c r="H32" i="18"/>
  <c r="H31" i="18"/>
  <c r="H30" i="18"/>
  <c r="H29" i="18"/>
  <c r="H28" i="18"/>
  <c r="H27" i="18"/>
  <c r="H64" i="17"/>
  <c r="H63" i="17"/>
  <c r="H62" i="17"/>
  <c r="H61" i="17"/>
  <c r="H41" i="17"/>
  <c r="H40" i="17"/>
  <c r="H39" i="17"/>
  <c r="H38" i="17"/>
  <c r="H36" i="17"/>
  <c r="H35" i="17"/>
  <c r="H34" i="17"/>
  <c r="H33" i="17"/>
  <c r="H32" i="17"/>
  <c r="H31" i="17"/>
  <c r="H30" i="17"/>
  <c r="H29" i="17"/>
  <c r="H28" i="17"/>
  <c r="H27" i="17"/>
  <c r="H64" i="16"/>
  <c r="H63" i="16"/>
  <c r="H62" i="16"/>
  <c r="H61" i="16"/>
  <c r="H41" i="16"/>
  <c r="H40" i="16"/>
  <c r="H39" i="16"/>
  <c r="H38" i="16"/>
  <c r="H36" i="16"/>
  <c r="H35" i="16"/>
  <c r="H34" i="16"/>
  <c r="H33" i="16"/>
  <c r="H32" i="16"/>
  <c r="H31" i="16"/>
  <c r="H30" i="16"/>
  <c r="H29" i="16"/>
  <c r="H28" i="16"/>
  <c r="H27" i="16"/>
  <c r="H65" i="15"/>
  <c r="H64" i="15"/>
  <c r="H63" i="15"/>
  <c r="H62" i="15"/>
  <c r="H42" i="15"/>
  <c r="H41" i="15"/>
  <c r="H40" i="15"/>
  <c r="H39" i="15"/>
  <c r="H37" i="15"/>
  <c r="H36" i="15"/>
  <c r="H35" i="15"/>
  <c r="H34" i="15"/>
  <c r="H33" i="15"/>
  <c r="H32" i="15"/>
  <c r="H31" i="15"/>
  <c r="H30" i="15"/>
  <c r="H29" i="15"/>
  <c r="H28" i="15"/>
  <c r="H27" i="15"/>
  <c r="H42" i="14"/>
  <c r="H41" i="14"/>
  <c r="H40" i="14"/>
  <c r="H70" i="14"/>
  <c r="H69" i="14"/>
  <c r="H68" i="14"/>
  <c r="H67" i="14"/>
  <c r="H47" i="14"/>
  <c r="H46" i="14"/>
  <c r="H45" i="14"/>
  <c r="H44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39" i="13"/>
  <c r="H38" i="13"/>
  <c r="H37" i="13"/>
  <c r="H35" i="13"/>
  <c r="H67" i="13"/>
  <c r="H66" i="13"/>
  <c r="H65" i="13"/>
  <c r="H64" i="13"/>
  <c r="H44" i="13"/>
  <c r="H43" i="13"/>
  <c r="H42" i="13"/>
  <c r="H41" i="13"/>
  <c r="H36" i="13"/>
  <c r="H34" i="13"/>
  <c r="H33" i="13"/>
  <c r="H32" i="13"/>
  <c r="H31" i="13"/>
  <c r="H30" i="13"/>
  <c r="H29" i="13"/>
  <c r="H28" i="13"/>
  <c r="H27" i="13"/>
  <c r="H63" i="12"/>
  <c r="H62" i="12"/>
  <c r="H61" i="12"/>
  <c r="H60" i="12"/>
  <c r="H40" i="12"/>
  <c r="H39" i="12"/>
  <c r="H38" i="12"/>
  <c r="H37" i="12"/>
  <c r="H35" i="12"/>
  <c r="H34" i="12"/>
  <c r="H33" i="12"/>
  <c r="H32" i="12"/>
  <c r="H31" i="12"/>
  <c r="H30" i="12"/>
  <c r="H29" i="12"/>
  <c r="H28" i="12"/>
  <c r="H27" i="12"/>
  <c r="H64" i="11"/>
  <c r="H63" i="11"/>
  <c r="H62" i="11"/>
  <c r="H61" i="11"/>
  <c r="H41" i="11"/>
  <c r="H40" i="11"/>
  <c r="H39" i="11"/>
  <c r="H38" i="11"/>
  <c r="H36" i="11"/>
  <c r="H35" i="11"/>
  <c r="H34" i="11"/>
  <c r="H33" i="11"/>
  <c r="H32" i="11"/>
  <c r="H31" i="11"/>
  <c r="H30" i="11"/>
  <c r="H29" i="11"/>
  <c r="H28" i="11"/>
  <c r="H27" i="11"/>
  <c r="H37" i="10"/>
  <c r="H65" i="10"/>
  <c r="H64" i="10"/>
  <c r="H63" i="10"/>
  <c r="H62" i="10"/>
  <c r="H42" i="10"/>
  <c r="H41" i="10"/>
  <c r="H40" i="10"/>
  <c r="H39" i="10"/>
  <c r="H36" i="10"/>
  <c r="H35" i="10"/>
  <c r="H34" i="10"/>
  <c r="H33" i="10"/>
  <c r="H32" i="10"/>
  <c r="H31" i="10"/>
  <c r="H30" i="10"/>
  <c r="H29" i="10"/>
  <c r="H28" i="10"/>
  <c r="H27" i="10"/>
  <c r="H64" i="9"/>
  <c r="H63" i="9"/>
  <c r="H62" i="9"/>
  <c r="H61" i="9"/>
  <c r="H41" i="9"/>
  <c r="H40" i="9"/>
  <c r="H39" i="9"/>
  <c r="H38" i="9"/>
  <c r="H36" i="9"/>
  <c r="H35" i="9"/>
  <c r="H34" i="9"/>
  <c r="H33" i="9"/>
  <c r="H32" i="9"/>
  <c r="H31" i="9"/>
  <c r="H30" i="9"/>
  <c r="H29" i="9"/>
  <c r="H28" i="9"/>
  <c r="H27" i="9"/>
  <c r="H65" i="8"/>
  <c r="H64" i="8"/>
  <c r="H63" i="8"/>
  <c r="H62" i="8"/>
  <c r="H42" i="8"/>
  <c r="H41" i="8"/>
  <c r="H40" i="8"/>
  <c r="H39" i="8"/>
  <c r="H37" i="8"/>
  <c r="H36" i="8"/>
  <c r="H35" i="8"/>
  <c r="H34" i="8"/>
  <c r="H33" i="8"/>
  <c r="H32" i="8"/>
  <c r="H31" i="8"/>
  <c r="H30" i="8"/>
  <c r="H29" i="8"/>
  <c r="H28" i="8"/>
  <c r="H27" i="8"/>
  <c r="H39" i="7"/>
  <c r="H38" i="7"/>
  <c r="H37" i="7"/>
  <c r="H36" i="7"/>
  <c r="H35" i="7"/>
  <c r="D33" i="7"/>
  <c r="H67" i="7"/>
  <c r="H66" i="7"/>
  <c r="H65" i="7"/>
  <c r="H64" i="7"/>
  <c r="H44" i="7"/>
  <c r="H43" i="7"/>
  <c r="H42" i="7"/>
  <c r="H41" i="7"/>
  <c r="H34" i="7"/>
  <c r="H33" i="7"/>
  <c r="H32" i="7"/>
  <c r="H31" i="7"/>
  <c r="H30" i="7"/>
  <c r="H29" i="7"/>
  <c r="H28" i="7"/>
  <c r="H27" i="7"/>
  <c r="H61" i="6"/>
  <c r="H60" i="6"/>
  <c r="H59" i="6"/>
  <c r="H58" i="6"/>
  <c r="H38" i="6"/>
  <c r="H37" i="6"/>
  <c r="H36" i="6"/>
  <c r="H35" i="6"/>
  <c r="H33" i="6"/>
  <c r="H32" i="6"/>
  <c r="H31" i="6"/>
  <c r="H30" i="6"/>
  <c r="H29" i="6"/>
  <c r="H28" i="6"/>
  <c r="H27" i="6"/>
  <c r="H36" i="5"/>
  <c r="H64" i="5"/>
  <c r="H63" i="5"/>
  <c r="H62" i="5"/>
  <c r="H61" i="5"/>
  <c r="H41" i="5"/>
  <c r="H40" i="5"/>
  <c r="H39" i="5"/>
  <c r="H38" i="5"/>
  <c r="H35" i="5"/>
  <c r="H34" i="5"/>
  <c r="H33" i="5"/>
  <c r="H32" i="5"/>
  <c r="H31" i="5"/>
  <c r="H30" i="5"/>
  <c r="H29" i="5"/>
  <c r="H28" i="5"/>
  <c r="H27" i="5"/>
  <c r="H36" i="2"/>
  <c r="H28" i="2"/>
  <c r="H29" i="2"/>
  <c r="H30" i="2"/>
  <c r="H31" i="2"/>
  <c r="H32" i="2"/>
  <c r="H34" i="2"/>
  <c r="H35" i="2"/>
  <c r="H27" i="2"/>
  <c r="H64" i="2"/>
  <c r="H63" i="2"/>
  <c r="H62" i="2"/>
  <c r="H61" i="2"/>
  <c r="H41" i="2"/>
  <c r="H40" i="2"/>
  <c r="H39" i="2"/>
  <c r="H38" i="2"/>
  <c r="D33" i="2"/>
  <c r="H33" i="2" s="1"/>
  <c r="D35" i="4" l="1"/>
  <c r="D33" i="4"/>
  <c r="D28" i="4"/>
  <c r="D27" i="4"/>
  <c r="H63" i="4" l="1"/>
  <c r="H62" i="4"/>
  <c r="H61" i="4"/>
  <c r="H60" i="4"/>
  <c r="H40" i="4"/>
  <c r="H39" i="4"/>
  <c r="H38" i="4"/>
  <c r="H37" i="4"/>
  <c r="H35" i="4"/>
  <c r="H34" i="4"/>
  <c r="H33" i="4"/>
  <c r="H32" i="4"/>
  <c r="H31" i="4"/>
  <c r="H30" i="4"/>
  <c r="H29" i="4"/>
  <c r="H28" i="4"/>
  <c r="H27" i="4"/>
</calcChain>
</file>

<file path=xl/sharedStrings.xml><?xml version="1.0" encoding="utf-8"?>
<sst xmlns="http://schemas.openxmlformats.org/spreadsheetml/2006/main" count="10806" uniqueCount="298">
  <si>
    <t>Отчет об исполнении ООО "Приоритет" договора управления, а также отчет о выполнении товариществом, кооперативом смет доходов и расходов за год</t>
  </si>
  <si>
    <t>Список МКД:</t>
  </si>
  <si>
    <t>Аэрофлотская 1</t>
  </si>
  <si>
    <t>Возврат в основное меню</t>
  </si>
  <si>
    <t>№ п/п</t>
  </si>
  <si>
    <t>Ед. изм.</t>
  </si>
  <si>
    <t>Значение</t>
  </si>
  <si>
    <t>Наименование параметра</t>
  </si>
  <si>
    <t>Общая информация о выполняемых работах (оказываемых услугах) по содержанию и текущему ремонту общего имущества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</si>
  <si>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</si>
  <si>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</si>
  <si>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</si>
  <si>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руб.</t>
  </si>
  <si>
    <t>МКД Аэрофлотская 1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</si>
  <si>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</si>
  <si>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</si>
  <si>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</si>
  <si>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содержание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</si>
  <si>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</si>
  <si>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</si>
  <si>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</si>
  <si>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Полученно денежных средств, в т.ч.: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</si>
  <si>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</si>
  <si>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</si>
  <si>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</si>
  <si>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</si>
  <si>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</si>
  <si>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</si>
  <si>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</si>
  <si>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</si>
  <si>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</si>
  <si>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</si>
  <si>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Советская 69</t>
  </si>
  <si>
    <t>Площадь:</t>
  </si>
  <si>
    <t>Наименование работ (услуг)</t>
  </si>
  <si>
    <t>Годовая фактическая стоимость</t>
  </si>
  <si>
    <t>Периодичность выполнения работ (оказания услуг)</t>
  </si>
  <si>
    <t>Единица измерения</t>
  </si>
  <si>
    <t>Стоимомть на единицу</t>
  </si>
  <si>
    <t>21.1</t>
  </si>
  <si>
    <t>Работы, выполняемые в целях надлежащего содержания МКД (дворник, уборщица, сантехник, кровельщик и т.д.)</t>
  </si>
  <si>
    <t>Ежедневно</t>
  </si>
  <si>
    <t>руб./м2</t>
  </si>
  <si>
    <t>21.2</t>
  </si>
  <si>
    <t>Работы, выполняемые в целях надлежащего содержания электрооборудования</t>
  </si>
  <si>
    <t>21.3</t>
  </si>
  <si>
    <t xml:space="preserve">Освещение МОП </t>
  </si>
  <si>
    <t>21.4</t>
  </si>
  <si>
    <t>Аварийно-диспетчерское обслуживание</t>
  </si>
  <si>
    <t>21.5</t>
  </si>
  <si>
    <t>Работы по обеспечению вывоза твёрдо-бытовых отходов</t>
  </si>
  <si>
    <t>По графику</t>
  </si>
  <si>
    <t>21.6</t>
  </si>
  <si>
    <t>Биллинговое обслуживание АСКУТЭ</t>
  </si>
  <si>
    <t>21.7</t>
  </si>
  <si>
    <t>21.8</t>
  </si>
  <si>
    <t>21.9</t>
  </si>
  <si>
    <t>Информация о наличии претензий по качеству выполняемых работ (оказанных услуг)</t>
  </si>
  <si>
    <t>22</t>
  </si>
  <si>
    <t>Количество поступивших претензий</t>
  </si>
  <si>
    <t>ед.</t>
  </si>
  <si>
    <t>23</t>
  </si>
  <si>
    <t>Количество удовлетворенных претензий</t>
  </si>
  <si>
    <t>24</t>
  </si>
  <si>
    <t>Количество претензий, в удовлетворении которых отказано</t>
  </si>
  <si>
    <t>25</t>
  </si>
  <si>
    <t>Сумма произведенного перерасчета</t>
  </si>
  <si>
    <t>Общая информация по предоставленным коммунальным услугам</t>
  </si>
  <si>
    <t>26</t>
  </si>
  <si>
    <t>27</t>
  </si>
  <si>
    <t>28</t>
  </si>
  <si>
    <t>29</t>
  </si>
  <si>
    <t>30</t>
  </si>
  <si>
    <t>31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</si>
  <si>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</si>
  <si>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</si>
  <si>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</si>
  <si>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Горячее водоснабжение</t>
  </si>
  <si>
    <t>Холодное водоснабжение</t>
  </si>
  <si>
    <t>Водоотведение</t>
  </si>
  <si>
    <t>-</t>
  </si>
  <si>
    <t>Гкал</t>
  </si>
  <si>
    <t>м3</t>
  </si>
  <si>
    <t>Общий объём потребления</t>
  </si>
  <si>
    <t>нат. показ.</t>
  </si>
  <si>
    <t>Начисленно потребителям</t>
  </si>
  <si>
    <t>Оплачено потребителями</t>
  </si>
  <si>
    <t>Задолженность потребителей</t>
  </si>
  <si>
    <t>Начисленно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</si>
  <si>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</si>
  <si>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</si>
  <si>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</si>
  <si>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</si>
  <si>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42</t>
  </si>
  <si>
    <t>43</t>
  </si>
  <si>
    <t>44</t>
  </si>
  <si>
    <t>45</t>
  </si>
  <si>
    <t>Информация о ведении претензионно-исковой работы в отношении потребителей-должников</t>
  </si>
  <si>
    <t>46</t>
  </si>
  <si>
    <t>Направлено претензий потребителям должникам</t>
  </si>
  <si>
    <t>47</t>
  </si>
  <si>
    <t>Направлено исковых заявлений</t>
  </si>
  <si>
    <t>48</t>
  </si>
  <si>
    <t>Получено денежных средств по результатам претензионно-исковой работы</t>
  </si>
  <si>
    <t>Отчет составлен согласно Форме 2.8, утвержденной Приказом Министерства Строительства и жилищно-коммунального хозяйства Российской Федерации от 22.12.2014 г. № 882/пр "Об утверждении форм раскрытия информации организациями, осуществляющим деятельность в сфере управления многоквартирными домами"</t>
  </si>
  <si>
    <t>МКД Советская 69</t>
  </si>
  <si>
    <t>Снятие показаний, поверка общедомовых приборов учета</t>
  </si>
  <si>
    <t>Техническое обслуживание внутренних газопроводов</t>
  </si>
  <si>
    <t>Установка, снятие заглушек</t>
  </si>
  <si>
    <t>Биллинг импульсных приборов ХВС</t>
  </si>
  <si>
    <t>Уборка снега</t>
  </si>
  <si>
    <t>21.10</t>
  </si>
  <si>
    <t>Изготовление вывески для детской площадки</t>
  </si>
  <si>
    <t>Аэрофлотская 3</t>
  </si>
  <si>
    <t>МКД Аэрофлотская 3</t>
  </si>
  <si>
    <t>МКД Богдана Хмельницкого 11</t>
  </si>
  <si>
    <t>Богдана Хмельницкого 11</t>
  </si>
  <si>
    <t>Снятие показаний с общедомовых приборов учета</t>
  </si>
  <si>
    <t>МКД Декабрьских Событий 103</t>
  </si>
  <si>
    <t>Декабрьских Событий 103</t>
  </si>
  <si>
    <t>Снятие показаний, тех.обслуживание, поверка общедомовых приборов учета</t>
  </si>
  <si>
    <t>Автотранспортные услуги</t>
  </si>
  <si>
    <t>Песок горный</t>
  </si>
  <si>
    <t>Услуги по уборке снега</t>
  </si>
  <si>
    <t>Услуги погрузчика САТ</t>
  </si>
  <si>
    <t>21.11</t>
  </si>
  <si>
    <t>21.12</t>
  </si>
  <si>
    <t>21.13</t>
  </si>
  <si>
    <t>МКД Декабрьских Событий 103А</t>
  </si>
  <si>
    <t>Декабрьских Событий 103А</t>
  </si>
  <si>
    <t>Услуги погрузчика</t>
  </si>
  <si>
    <t>Услуги по доставке песка</t>
  </si>
  <si>
    <t>МКД Декабрьских Событий 103Б</t>
  </si>
  <si>
    <t>Декабрьских Событий 103Б</t>
  </si>
  <si>
    <t>Изготовление вывески</t>
  </si>
  <si>
    <t>МКД Декабрьских Событий 103Д</t>
  </si>
  <si>
    <t>Декабрьских Событий 103Д</t>
  </si>
  <si>
    <t>МКД Декабрьских Событий 103Г</t>
  </si>
  <si>
    <t>Декабрьских Событий 103Г</t>
  </si>
  <si>
    <t>МКД Декабрьских Событий 105А</t>
  </si>
  <si>
    <t>Декабрьских Событий 105А</t>
  </si>
  <si>
    <t>Снятие показаний общедомовых приборов учета</t>
  </si>
  <si>
    <t>МКД Декабрьских Событий 105Б</t>
  </si>
  <si>
    <t>Декабрьских Событий 105Б</t>
  </si>
  <si>
    <t>МКД Декабрьских Событий 105В</t>
  </si>
  <si>
    <t>Декабрьских Событий 105В</t>
  </si>
  <si>
    <t>Доставка песка</t>
  </si>
  <si>
    <t>Установка металлической двери</t>
  </si>
  <si>
    <t>Дверь двупольная п.4</t>
  </si>
  <si>
    <t>Дверь двупольная п.5</t>
  </si>
  <si>
    <t>Дезинсекция</t>
  </si>
  <si>
    <t>21.14</t>
  </si>
  <si>
    <t>21.15</t>
  </si>
  <si>
    <t>21.16</t>
  </si>
  <si>
    <t>МКД Декабрьских Событий 107А</t>
  </si>
  <si>
    <t>Декабрьских Событий 107А</t>
  </si>
  <si>
    <t>Диагностика измерительно-вычислительного блока</t>
  </si>
  <si>
    <t>Монтаж оконных блоков ПВХ</t>
  </si>
  <si>
    <t>МКД Декабрьских Событий 107Б</t>
  </si>
  <si>
    <t>Ремонт балконной плиты</t>
  </si>
  <si>
    <t>МКД Декабрьских Событий 119</t>
  </si>
  <si>
    <t>Декабрьских Событий 107Б</t>
  </si>
  <si>
    <t>Декабрьских Событий 119</t>
  </si>
  <si>
    <t>Ремонт теплосчётчика</t>
  </si>
  <si>
    <t>МКД Красноказачья 2</t>
  </si>
  <si>
    <t>Красноказачья 2</t>
  </si>
  <si>
    <t>МКД Красноказачья 21/2</t>
  </si>
  <si>
    <t>Красноказачья 21/2</t>
  </si>
  <si>
    <t>Техническое обслуживание лифтов</t>
  </si>
  <si>
    <t>Периодическое освидетельствование лифтов</t>
  </si>
  <si>
    <t>Ежегодно</t>
  </si>
  <si>
    <t>Страховая премия лифтов</t>
  </si>
  <si>
    <t>Обслуживание СКПТ телеантена</t>
  </si>
  <si>
    <t>Замена расширительного бака</t>
  </si>
  <si>
    <t>Услуги по вывозу снега</t>
  </si>
  <si>
    <t>МКД Култукская 32</t>
  </si>
  <si>
    <t>Култукская 32</t>
  </si>
  <si>
    <t>Изготовление информационного щита</t>
  </si>
  <si>
    <t>МКД Красноярская 22</t>
  </si>
  <si>
    <t>Красноярская 22</t>
  </si>
  <si>
    <t>МКД Лызина 18</t>
  </si>
  <si>
    <t>Лызина 18</t>
  </si>
  <si>
    <t>Красноказачья 8А</t>
  </si>
  <si>
    <t>МКД Красноказачья 8А</t>
  </si>
  <si>
    <t>Освещение МОП</t>
  </si>
  <si>
    <t>МКД Лызина 20А</t>
  </si>
  <si>
    <t>Лызина 20А</t>
  </si>
  <si>
    <t>Дверь входная КП-45 подъезд №5</t>
  </si>
  <si>
    <t>Окно ПВХ 5 подъезд</t>
  </si>
  <si>
    <t>МКД Лызина 40</t>
  </si>
  <si>
    <t>Лызина 40</t>
  </si>
  <si>
    <t>МКД Подаптечная 1</t>
  </si>
  <si>
    <t>Подаптечная 1</t>
  </si>
  <si>
    <t>Снятие показаний, поверка, тех.обслуживание общедомовых приборов учета</t>
  </si>
  <si>
    <t>Изготовление и монтаж ограждений</t>
  </si>
  <si>
    <t>Изготовление слива</t>
  </si>
  <si>
    <t>МКД Пионерский 3</t>
  </si>
  <si>
    <t>Пионерский 3</t>
  </si>
  <si>
    <t>Ремонт водосточной системы</t>
  </si>
  <si>
    <t>Установка датчиков наружного воздуха</t>
  </si>
  <si>
    <t>МКД Советская 63</t>
  </si>
  <si>
    <t>Советская 63</t>
  </si>
  <si>
    <t>МКД Советская 65</t>
  </si>
  <si>
    <t>Дезинсекция МОП</t>
  </si>
  <si>
    <t>Окно ПВХ подъезд №4</t>
  </si>
  <si>
    <t>МКД Советская 67</t>
  </si>
  <si>
    <t>Советская 65</t>
  </si>
  <si>
    <t>Советская 67</t>
  </si>
  <si>
    <t>МКД Советская 71</t>
  </si>
  <si>
    <t>Советская 71</t>
  </si>
  <si>
    <t>Изготовление информационного щита для детской площадки</t>
  </si>
  <si>
    <t>МКД Советская 73</t>
  </si>
  <si>
    <t>Советская 73</t>
  </si>
  <si>
    <t>МКД Советская 77</t>
  </si>
  <si>
    <t>Советская 77</t>
  </si>
  <si>
    <t>МКД Советская 79</t>
  </si>
  <si>
    <t>Советская 79</t>
  </si>
  <si>
    <t>МКД Советская 81</t>
  </si>
  <si>
    <t>Советская 81</t>
  </si>
  <si>
    <t>МКД Советская 83</t>
  </si>
  <si>
    <t>Советская 83</t>
  </si>
  <si>
    <t>МКД Советская 85</t>
  </si>
  <si>
    <t>Советская 85</t>
  </si>
  <si>
    <t>Очистка кровли от снега</t>
  </si>
  <si>
    <t>МКД Советская 87</t>
  </si>
  <si>
    <t>Советская 87</t>
  </si>
  <si>
    <t>Замена тамбурной двери</t>
  </si>
  <si>
    <t>Почтовые ящики</t>
  </si>
  <si>
    <t>МКД Советская 111</t>
  </si>
  <si>
    <t>Советская 111</t>
  </si>
  <si>
    <t>Изготовление переплётов тех.паспортов</t>
  </si>
  <si>
    <t>МКД Советская 113</t>
  </si>
  <si>
    <t>Советская 113</t>
  </si>
  <si>
    <t>МКД Советская 115</t>
  </si>
  <si>
    <t>Советская 115</t>
  </si>
  <si>
    <t>Ремонт термошва</t>
  </si>
  <si>
    <t>МКД Советская 127</t>
  </si>
  <si>
    <t>Советская 127</t>
  </si>
  <si>
    <t>Уборка снега, наледи с крыш</t>
  </si>
  <si>
    <t>МКД Советская 127Б</t>
  </si>
  <si>
    <t>Советская 127Б</t>
  </si>
  <si>
    <t>МКД Тимирязева 42</t>
  </si>
  <si>
    <t>Тимирязева 42</t>
  </si>
  <si>
    <t>МКД Угольный 76</t>
  </si>
  <si>
    <t>Угольный 76</t>
  </si>
  <si>
    <t>Ремонт системы вентиляции</t>
  </si>
  <si>
    <t>МКД Угольный 78</t>
  </si>
  <si>
    <t>Угольный 78</t>
  </si>
  <si>
    <t>МКД Фридриха Энгельса 5</t>
  </si>
  <si>
    <t>Фридриха Энгельса 5</t>
  </si>
  <si>
    <t>Изготовление двери подъезд №3</t>
  </si>
  <si>
    <t>МКД Фридриха Энгельса 7</t>
  </si>
  <si>
    <t>Фридриха Энгельса 7</t>
  </si>
  <si>
    <t>Услуги по уборке и вывозу снега</t>
  </si>
  <si>
    <t>МКД Ямская 40</t>
  </si>
  <si>
    <t>Ямская 40</t>
  </si>
  <si>
    <t>Замена стеклопакета</t>
  </si>
  <si>
    <t>МКД Лызина 34</t>
  </si>
  <si>
    <t>Лызина 34</t>
  </si>
  <si>
    <t>Тех.Обслуживание лифтов</t>
  </si>
  <si>
    <t>Герметизация кровли балконной группы</t>
  </si>
  <si>
    <t>Страховой взнос по полису ОПО Лифты</t>
  </si>
  <si>
    <t>МКД Красноказачья 21</t>
  </si>
  <si>
    <t>Красноказачья 21</t>
  </si>
  <si>
    <t>Снятие показаний, тех.обслуживание общедомовых приборов учета</t>
  </si>
  <si>
    <t>Насос циркуляционный</t>
  </si>
  <si>
    <t>Тех.обслуживание СКПТ телеантена</t>
  </si>
  <si>
    <t>Установка насоса</t>
  </si>
  <si>
    <t>МКД Поленова 21</t>
  </si>
  <si>
    <t>Поленова 21</t>
  </si>
  <si>
    <t>Ветки хвойные деревьев</t>
  </si>
  <si>
    <t>Услуги по уборке новогодней ели</t>
  </si>
  <si>
    <t>МКД Поленова 23</t>
  </si>
  <si>
    <t>Поленова 23</t>
  </si>
  <si>
    <t>Замена листа краспана</t>
  </si>
  <si>
    <t>МКД Поленова 27</t>
  </si>
  <si>
    <t>Поленова 27</t>
  </si>
  <si>
    <t>21.17</t>
  </si>
  <si>
    <t>Култукская 11</t>
  </si>
  <si>
    <t>МКД Култукская 11</t>
  </si>
  <si>
    <t xml:space="preserve">Изготовление информационного щита </t>
  </si>
  <si>
    <t>Уборка мусора</t>
  </si>
  <si>
    <t>МКД Лызина 50</t>
  </si>
  <si>
    <t>Лызина 50</t>
  </si>
  <si>
    <t>Изготовление входной группы</t>
  </si>
  <si>
    <t>Монтаж оконных блоков</t>
  </si>
  <si>
    <t>Ремонт межпанельных стыков</t>
  </si>
  <si>
    <t>МКД Поленова 10</t>
  </si>
  <si>
    <t>Поленова 10</t>
  </si>
  <si>
    <t>Автотранспортные услуги по доставке песка</t>
  </si>
  <si>
    <t>МКД Поленова 12</t>
  </si>
  <si>
    <t>Поленова 12</t>
  </si>
  <si>
    <t>МКД Поленова 14</t>
  </si>
  <si>
    <t>Поленова 14</t>
  </si>
  <si>
    <t>МКД Поленова 16</t>
  </si>
  <si>
    <t>Поленова 16</t>
  </si>
  <si>
    <t>МКД Советская 93</t>
  </si>
  <si>
    <t>Советская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</si>
</sst>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sqref="A1:M1"/>
    </sheetView>
  </sheetViews>
  <sheetFormatPr defaultRowHeight="15" x14ac:dyDescent="0.25"/>
  <sheetData>
    <row r="1" spans="1:13" ht="28.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13" x14ac:dyDescent="0.25">
      <c r="F3" s="40" t="s">
        <v>1</v>
      </c>
      <c r="G3" s="40"/>
      <c r="H3" s="40"/>
    </row>
    <row r="4" spans="1:13" x14ac:dyDescent="0.25">
      <c r="F4" s="38" t="s">
        <v>2</v>
      </c>
      <c r="G4" s="38"/>
      <c r="H4" s="38"/>
    </row>
    <row r="5" spans="1:13" x14ac:dyDescent="0.25">
      <c r="F5" s="38" t="s">
        <v>32</v>
      </c>
      <c r="G5" s="38"/>
      <c r="H5" s="38"/>
    </row>
    <row r="6" spans="1:13" x14ac:dyDescent="0.25">
      <c r="F6" s="38" t="s">
        <v>113</v>
      </c>
      <c r="G6" s="38"/>
      <c r="H6" s="38"/>
    </row>
    <row r="7" spans="1:13" x14ac:dyDescent="0.25">
      <c r="F7" s="38" t="s">
        <v>116</v>
      </c>
      <c r="G7" s="38"/>
      <c r="H7" s="38"/>
    </row>
    <row r="8" spans="1:13" x14ac:dyDescent="0.25">
      <c r="F8" s="38" t="s">
        <v>119</v>
      </c>
      <c r="G8" s="38"/>
      <c r="H8" s="38"/>
    </row>
    <row r="9" spans="1:13" x14ac:dyDescent="0.25">
      <c r="F9" s="38" t="s">
        <v>129</v>
      </c>
      <c r="G9" s="38"/>
      <c r="H9" s="38"/>
    </row>
    <row r="10" spans="1:13" x14ac:dyDescent="0.25">
      <c r="F10" s="38" t="s">
        <v>133</v>
      </c>
      <c r="G10" s="38"/>
      <c r="H10" s="38"/>
    </row>
    <row r="11" spans="1:13" x14ac:dyDescent="0.25">
      <c r="F11" s="38" t="s">
        <v>136</v>
      </c>
      <c r="G11" s="38"/>
      <c r="H11" s="38"/>
    </row>
    <row r="12" spans="1:13" x14ac:dyDescent="0.25">
      <c r="F12" s="38" t="s">
        <v>138</v>
      </c>
      <c r="G12" s="38"/>
      <c r="H12" s="38"/>
    </row>
    <row r="13" spans="1:13" x14ac:dyDescent="0.25">
      <c r="F13" s="38" t="s">
        <v>140</v>
      </c>
      <c r="G13" s="38"/>
      <c r="H13" s="38"/>
    </row>
    <row r="14" spans="1:13" x14ac:dyDescent="0.25">
      <c r="F14" s="38" t="s">
        <v>143</v>
      </c>
      <c r="G14" s="38"/>
      <c r="H14" s="38"/>
    </row>
    <row r="15" spans="1:13" x14ac:dyDescent="0.25">
      <c r="F15" s="38" t="s">
        <v>145</v>
      </c>
      <c r="G15" s="38"/>
      <c r="H15" s="38"/>
    </row>
    <row r="16" spans="1:13" x14ac:dyDescent="0.25">
      <c r="F16" s="38" t="s">
        <v>155</v>
      </c>
      <c r="G16" s="38"/>
      <c r="H16" s="38"/>
    </row>
    <row r="17" spans="6:8" x14ac:dyDescent="0.25">
      <c r="F17" s="38" t="s">
        <v>161</v>
      </c>
      <c r="G17" s="38"/>
      <c r="H17" s="38"/>
    </row>
    <row r="18" spans="6:8" x14ac:dyDescent="0.25">
      <c r="F18" s="38" t="s">
        <v>162</v>
      </c>
      <c r="G18" s="38"/>
      <c r="H18" s="38"/>
    </row>
    <row r="19" spans="6:8" x14ac:dyDescent="0.25">
      <c r="F19" s="38" t="s">
        <v>165</v>
      </c>
      <c r="G19" s="38"/>
      <c r="H19" s="38"/>
    </row>
    <row r="20" spans="6:8" x14ac:dyDescent="0.25">
      <c r="F20" s="38" t="s">
        <v>167</v>
      </c>
      <c r="G20" s="38"/>
      <c r="H20" s="38"/>
    </row>
    <row r="21" spans="6:8" x14ac:dyDescent="0.25">
      <c r="F21" s="38" t="s">
        <v>176</v>
      </c>
      <c r="G21" s="38"/>
      <c r="H21" s="38"/>
    </row>
    <row r="22" spans="6:8" x14ac:dyDescent="0.25">
      <c r="F22" s="38" t="s">
        <v>179</v>
      </c>
      <c r="G22" s="38"/>
      <c r="H22" s="38"/>
    </row>
    <row r="23" spans="6:8" x14ac:dyDescent="0.25">
      <c r="F23" s="38" t="s">
        <v>181</v>
      </c>
      <c r="G23" s="38"/>
      <c r="H23" s="38"/>
    </row>
    <row r="24" spans="6:8" x14ac:dyDescent="0.25">
      <c r="F24" s="38" t="s">
        <v>182</v>
      </c>
      <c r="G24" s="38"/>
      <c r="H24" s="38"/>
    </row>
    <row r="25" spans="6:8" x14ac:dyDescent="0.25">
      <c r="F25" s="38" t="s">
        <v>186</v>
      </c>
      <c r="G25" s="38"/>
      <c r="H25" s="38"/>
    </row>
    <row r="26" spans="6:8" x14ac:dyDescent="0.25">
      <c r="F26" s="38" t="s">
        <v>190</v>
      </c>
      <c r="G26" s="38"/>
      <c r="H26" s="38"/>
    </row>
    <row r="27" spans="6:8" x14ac:dyDescent="0.25">
      <c r="F27" s="38" t="s">
        <v>192</v>
      </c>
      <c r="G27" s="38"/>
      <c r="H27" s="38"/>
    </row>
    <row r="28" spans="6:8" x14ac:dyDescent="0.25">
      <c r="F28" s="38" t="s">
        <v>197</v>
      </c>
      <c r="G28" s="38"/>
      <c r="H28" s="38"/>
    </row>
    <row r="29" spans="6:8" x14ac:dyDescent="0.25">
      <c r="F29" s="38" t="s">
        <v>201</v>
      </c>
      <c r="G29" s="38"/>
      <c r="H29" s="38"/>
    </row>
    <row r="30" spans="6:8" x14ac:dyDescent="0.25">
      <c r="F30" s="38" t="s">
        <v>206</v>
      </c>
      <c r="G30" s="38"/>
      <c r="H30" s="38"/>
    </row>
    <row r="31" spans="6:8" x14ac:dyDescent="0.25">
      <c r="F31" s="38" t="s">
        <v>207</v>
      </c>
      <c r="G31" s="38"/>
      <c r="H31" s="38"/>
    </row>
    <row r="32" spans="6:8" x14ac:dyDescent="0.25">
      <c r="F32" s="38" t="s">
        <v>209</v>
      </c>
      <c r="G32" s="38"/>
      <c r="H32" s="38"/>
    </row>
    <row r="33" spans="6:8" x14ac:dyDescent="0.25">
      <c r="F33" s="38" t="s">
        <v>212</v>
      </c>
      <c r="G33" s="38"/>
      <c r="H33" s="38"/>
    </row>
    <row r="34" spans="6:8" x14ac:dyDescent="0.25">
      <c r="F34" s="38" t="s">
        <v>214</v>
      </c>
      <c r="G34" s="38"/>
      <c r="H34" s="38"/>
    </row>
    <row r="35" spans="6:8" x14ac:dyDescent="0.25">
      <c r="F35" s="38" t="s">
        <v>216</v>
      </c>
      <c r="G35" s="38"/>
      <c r="H35" s="38"/>
    </row>
    <row r="36" spans="6:8" x14ac:dyDescent="0.25">
      <c r="F36" s="38" t="s">
        <v>218</v>
      </c>
      <c r="G36" s="38"/>
      <c r="H36" s="38"/>
    </row>
    <row r="37" spans="6:8" x14ac:dyDescent="0.25">
      <c r="F37" s="38" t="s">
        <v>220</v>
      </c>
      <c r="G37" s="38"/>
      <c r="H37" s="38"/>
    </row>
    <row r="38" spans="6:8" x14ac:dyDescent="0.25">
      <c r="F38" s="38" t="s">
        <v>222</v>
      </c>
      <c r="G38" s="38"/>
      <c r="H38" s="38"/>
    </row>
    <row r="39" spans="6:8" x14ac:dyDescent="0.25">
      <c r="F39" s="38" t="s">
        <v>225</v>
      </c>
      <c r="G39" s="38"/>
      <c r="H39" s="38"/>
    </row>
    <row r="40" spans="6:8" x14ac:dyDescent="0.25">
      <c r="F40" s="38" t="s">
        <v>229</v>
      </c>
      <c r="G40" s="38"/>
      <c r="H40" s="38"/>
    </row>
    <row r="41" spans="6:8" x14ac:dyDescent="0.25">
      <c r="F41" s="38" t="s">
        <v>232</v>
      </c>
      <c r="G41" s="38"/>
      <c r="H41" s="38"/>
    </row>
    <row r="42" spans="6:8" x14ac:dyDescent="0.25">
      <c r="F42" s="38" t="s">
        <v>234</v>
      </c>
      <c r="G42" s="38"/>
      <c r="H42" s="38"/>
    </row>
    <row r="43" spans="6:8" x14ac:dyDescent="0.25">
      <c r="F43" s="38" t="s">
        <v>237</v>
      </c>
      <c r="G43" s="38"/>
      <c r="H43" s="38"/>
    </row>
    <row r="44" spans="6:8" x14ac:dyDescent="0.25">
      <c r="F44" s="38" t="s">
        <v>240</v>
      </c>
      <c r="G44" s="38"/>
      <c r="H44" s="38"/>
    </row>
    <row r="45" spans="6:8" x14ac:dyDescent="0.25">
      <c r="F45" s="38" t="s">
        <v>242</v>
      </c>
      <c r="G45" s="38"/>
      <c r="H45" s="38"/>
    </row>
    <row r="46" spans="6:8" x14ac:dyDescent="0.25">
      <c r="F46" s="38" t="s">
        <v>244</v>
      </c>
      <c r="G46" s="38"/>
      <c r="H46" s="38"/>
    </row>
    <row r="47" spans="6:8" x14ac:dyDescent="0.25">
      <c r="F47" s="38" t="s">
        <v>247</v>
      </c>
      <c r="G47" s="38"/>
      <c r="H47" s="38"/>
    </row>
    <row r="48" spans="6:8" x14ac:dyDescent="0.25">
      <c r="F48" s="38" t="s">
        <v>249</v>
      </c>
      <c r="G48" s="38"/>
      <c r="H48" s="38"/>
    </row>
    <row r="49" spans="6:8" x14ac:dyDescent="0.25">
      <c r="F49" s="38" t="s">
        <v>252</v>
      </c>
      <c r="G49" s="38"/>
      <c r="H49" s="38"/>
    </row>
    <row r="50" spans="6:8" x14ac:dyDescent="0.25">
      <c r="F50" s="38" t="s">
        <v>255</v>
      </c>
      <c r="G50" s="38"/>
      <c r="H50" s="38"/>
    </row>
    <row r="51" spans="6:8" x14ac:dyDescent="0.25">
      <c r="F51" s="38" t="s">
        <v>258</v>
      </c>
      <c r="G51" s="38"/>
      <c r="H51" s="38"/>
    </row>
    <row r="52" spans="6:8" x14ac:dyDescent="0.25">
      <c r="F52" s="38" t="s">
        <v>263</v>
      </c>
      <c r="G52" s="38"/>
      <c r="H52" s="38"/>
    </row>
    <row r="53" spans="6:8" x14ac:dyDescent="0.25">
      <c r="F53" s="38" t="s">
        <v>269</v>
      </c>
      <c r="G53" s="38"/>
      <c r="H53" s="38"/>
    </row>
    <row r="54" spans="6:8" x14ac:dyDescent="0.25">
      <c r="F54" s="38" t="s">
        <v>273</v>
      </c>
      <c r="G54" s="38"/>
      <c r="H54" s="38"/>
    </row>
    <row r="55" spans="6:8" x14ac:dyDescent="0.25">
      <c r="F55" s="38" t="s">
        <v>276</v>
      </c>
      <c r="G55" s="38"/>
      <c r="H55" s="38"/>
    </row>
    <row r="56" spans="6:8" x14ac:dyDescent="0.25">
      <c r="F56" s="38" t="s">
        <v>278</v>
      </c>
      <c r="G56" s="38"/>
      <c r="H56" s="38"/>
    </row>
    <row r="57" spans="6:8" x14ac:dyDescent="0.25">
      <c r="F57" s="38" t="s">
        <v>283</v>
      </c>
      <c r="G57" s="38"/>
      <c r="H57" s="38"/>
    </row>
    <row r="58" spans="6:8" x14ac:dyDescent="0.25">
      <c r="F58" s="38" t="s">
        <v>288</v>
      </c>
      <c r="G58" s="38"/>
      <c r="H58" s="38"/>
    </row>
    <row r="59" spans="6:8" x14ac:dyDescent="0.25">
      <c r="F59" s="38" t="s">
        <v>291</v>
      </c>
      <c r="G59" s="38"/>
      <c r="H59" s="38"/>
    </row>
    <row r="60" spans="6:8" x14ac:dyDescent="0.25">
      <c r="F60" s="38" t="s">
        <v>293</v>
      </c>
      <c r="G60" s="38"/>
      <c r="H60" s="38"/>
    </row>
    <row r="61" spans="6:8" x14ac:dyDescent="0.25">
      <c r="F61" s="38" t="s">
        <v>295</v>
      </c>
      <c r="G61" s="38"/>
      <c r="H61" s="38"/>
    </row>
    <row r="62" spans="6:8" x14ac:dyDescent="0.25">
      <c r="F62" s="38" t="s">
        <v>297</v>
      </c>
      <c r="G62" s="38"/>
      <c r="H62" s="38"/>
    </row>
  </sheetData>
  <mergeCells count="61">
    <mergeCell ref="F62:H62"/>
    <mergeCell ref="F57:H57"/>
    <mergeCell ref="F58:H58"/>
    <mergeCell ref="F59:H59"/>
    <mergeCell ref="F60:H60"/>
    <mergeCell ref="F61:H61"/>
    <mergeCell ref="F52:H52"/>
    <mergeCell ref="F53:H53"/>
    <mergeCell ref="F54:H54"/>
    <mergeCell ref="F55:H55"/>
    <mergeCell ref="F56:H56"/>
    <mergeCell ref="F35:H35"/>
    <mergeCell ref="F36:H36"/>
    <mergeCell ref="F37:H37"/>
    <mergeCell ref="F38:H38"/>
    <mergeCell ref="A1:M1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24:H24"/>
    <mergeCell ref="F25:H25"/>
    <mergeCell ref="F26:H26"/>
    <mergeCell ref="F27:H27"/>
    <mergeCell ref="F23:H23"/>
    <mergeCell ref="F13:H13"/>
    <mergeCell ref="F14:H14"/>
    <mergeCell ref="F15:H15"/>
    <mergeCell ref="F16:H16"/>
    <mergeCell ref="F22:H22"/>
    <mergeCell ref="F21:H21"/>
    <mergeCell ref="F17:H17"/>
    <mergeCell ref="F18:H18"/>
    <mergeCell ref="F19:H19"/>
    <mergeCell ref="F20:H20"/>
    <mergeCell ref="F33:H33"/>
    <mergeCell ref="F34:H34"/>
    <mergeCell ref="F28:H28"/>
    <mergeCell ref="F29:H29"/>
    <mergeCell ref="F30:H30"/>
    <mergeCell ref="F31:H31"/>
    <mergeCell ref="F32:H32"/>
    <mergeCell ref="F39:H39"/>
    <mergeCell ref="F40:H40"/>
    <mergeCell ref="F41:H41"/>
    <mergeCell ref="F42:H42"/>
    <mergeCell ref="F43:H43"/>
    <mergeCell ref="F49:H49"/>
    <mergeCell ref="F50:H50"/>
    <mergeCell ref="F51:H51"/>
    <mergeCell ref="F44:H44"/>
    <mergeCell ref="F45:H45"/>
    <mergeCell ref="F46:H46"/>
    <mergeCell ref="F47:H47"/>
    <mergeCell ref="F48:H48"/>
  </mergeCells>
  <hyperlinks>
    <hyperlink ref="F4:H4" location="'Аэрофлотская 1'!A1" display="Аэрофлотская 1"/>
    <hyperlink ref="F5:H5" location="'Советская 69'!A1" display="Советская 69"/>
    <hyperlink ref="F6:H6" location="'Аэрофлотская 3'!A1" display="Аэрофлотская 3"/>
    <hyperlink ref="F7:H7" location="'Б.Хмельницкого 11'!A1" display="Богдана Хмельницкого 11"/>
    <hyperlink ref="F8:H8" location="'Д.Слбытий 103'!A1" display="Декабрьских Событий 103"/>
    <hyperlink ref="F9:H9" location="'Д.Слбытий 103А'!A1" display="Декабрьских Событий 103А"/>
    <hyperlink ref="F10:H10" location="'Д.Слбытий 103Б'!A1" display="Декабрьских Событий 103Б"/>
    <hyperlink ref="F11:H11" location="'Д.Слбытий 103Д'!A1" display="Декабрьских Событий 103Д"/>
    <hyperlink ref="F12:H12" location="'Д.Слбытий 103Г'!A1" display="Декабрьских Событий 103Г"/>
    <hyperlink ref="F13:H13" location="'Д.Слбытий 105А'!A1" display="Декабрьских Событий 105А"/>
    <hyperlink ref="F14:H14" location="'Д.Слбытий 105Б'!A1" display="Декабрьских Событий 105Б"/>
    <hyperlink ref="F15:H15" location="'Д.Слбытий 105В'!A1" display="Декабрьских Событий 105В"/>
    <hyperlink ref="F16:H16" location="'Д.Слбытий 107А'!A1" display="Декабрьских Событий 107А"/>
    <hyperlink ref="F17:H17" location="'Д.Слбытий 107Б'!A1" display="Декабрьских Событий 107Б"/>
    <hyperlink ref="F18:H18" location="'Д.Слбытий 119'!A1" display="Декабрьских Событий 119"/>
    <hyperlink ref="F19:H19" location="'Красноказачья 2'!A1" display="Красноказачья 2"/>
    <hyperlink ref="F20:H20" location="'Красноказачья 21,2'!A1" display="Красноказачья 21/2"/>
    <hyperlink ref="F21:H21" location="'Култукская 32'!A1" display="Култукская 32"/>
    <hyperlink ref="F22:H22" location="'Красноярская 22'!A1" display="Красноярская 22"/>
    <hyperlink ref="F23:H23" location="'Лызина 18'!A1" display="Лызина 18"/>
    <hyperlink ref="F24:H24" location="'Красноказачья 8А'!A1" display="Красноказачья 8А"/>
    <hyperlink ref="F25:H25" location="'Лызина 20А'!A1" display="Лызина 20А"/>
    <hyperlink ref="F26:H26" location="'Лызина 40'!A1" display="Лызина 40"/>
    <hyperlink ref="F27:H27" location="'Подаптечная 1'!A1" display="Подаптечная 1"/>
    <hyperlink ref="F28:H28" location="'Пионерский 3'!A1" display="Пионерский 3"/>
    <hyperlink ref="F29:H29" location="'Советская 63'!A1" display="Советская 63"/>
    <hyperlink ref="F30:H30" location="'Советская 65'!A1" display="Советская 65"/>
    <hyperlink ref="F31:H31" location="'Советская 67'!A1" display="Советская 67"/>
    <hyperlink ref="F32:H32" location="'Советская 71'!A1" display="Советская 71"/>
    <hyperlink ref="F33:H33" location="'Советская 73'!A1" display="Советская 73"/>
    <hyperlink ref="F34:H34" location="'Советская 77'!A1" display="Советская 77"/>
    <hyperlink ref="F35:H35" location="'Советская 79'!A1" display="Советская 79"/>
    <hyperlink ref="F36:H36" location="'Советская 81'!A1" display="Советская 81"/>
    <hyperlink ref="F37:H37" location="'Советская 83'!A1" display="Советская 83"/>
    <hyperlink ref="F38:H38" location="'Советская 85'!A1" display="Советская 85"/>
    <hyperlink ref="F39:H39" location="'Советская 87'!A1" display="Советская 87"/>
    <hyperlink ref="F40:H40" location="'Советская 111'!A1" display="Советская 111"/>
    <hyperlink ref="F41:H41" location="'Советская 113'!A1" display="Советская 113"/>
    <hyperlink ref="F42:H42" location="'Советская 115'!A1" display="Советская 115"/>
    <hyperlink ref="F43:H43" location="'Советская 127'!A1" display="Советская 127"/>
    <hyperlink ref="F44:H44" location="'Советская 127Б'!A1" display="Советская 127Б"/>
    <hyperlink ref="F45:H45" location="'Тимирязева 42'!A1" display="Тимирязева 42"/>
    <hyperlink ref="F46:H46" location="'Угольный 76'!A1" display="Угольный 76"/>
    <hyperlink ref="F47:H47" location="'Угольный 78'!A1" display="Угольный 78"/>
    <hyperlink ref="F48:H48" location="'Ф.Энгельса 5'!A1" display="Фридриха Энгельса 5"/>
    <hyperlink ref="F49:H49" location="'Ф.Энгельса 7'!A1" display="Фридриха Энгельса 7"/>
    <hyperlink ref="F50:H50" location="'Ямская 40'!A1" display="Ямская 40"/>
    <hyperlink ref="F51:H51" location="'Лызина 34'!A1" display="Лызина 34"/>
    <hyperlink ref="F52:H52" location="'Красноказачья 21'!A1" display="Красноказачья 21"/>
    <hyperlink ref="F53:H53" location="'Поленова 21'!A1" display="Поленова 21"/>
    <hyperlink ref="F54:H54" location="'Поленова 23'!A1" display="Поленова 23"/>
    <hyperlink ref="F55:H55" location="'Поленова 27'!A1" display="Поленова 27"/>
    <hyperlink ref="F56:H56" location="'Култукская 11'!A1" display="Култукская 11"/>
    <hyperlink ref="F57:H57" location="'Лызина 50'!A1" display="Лызина 50"/>
    <hyperlink ref="F58:H58" location="'Поленова 10'!A1" display="Поленова 10"/>
    <hyperlink ref="F59:H59" location="'Поленова 12'!A1" display="Поленова 12"/>
    <hyperlink ref="F60:H60" location="'Поленова 14'!A1" display="Поленова 14"/>
    <hyperlink ref="F61:H61" location="'Поленова 16'!A1" display="Поленова 16"/>
    <hyperlink ref="F62:H62" location="'Советская 93'!A1" display="Советская 9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137</v>
      </c>
      <c r="F1" t="s">
        <v>33</v>
      </c>
      <c r="G1">
        <v>2009.4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10.39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161210.35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161220.74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478902.2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351303.84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127598.36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476646.91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465746.91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315436.56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6998.68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163465.64000000001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170464.32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214529.86</v>
      </c>
      <c r="E27" s="49" t="s">
        <v>41</v>
      </c>
      <c r="F27" s="49"/>
      <c r="G27" s="9" t="s">
        <v>42</v>
      </c>
      <c r="H27" s="15">
        <f>D27/$G$1/12</f>
        <v>8.8969286022361569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29325.41</v>
      </c>
      <c r="E28" s="49" t="s">
        <v>41</v>
      </c>
      <c r="F28" s="49"/>
      <c r="G28" s="9" t="s">
        <v>42</v>
      </c>
      <c r="H28" s="15">
        <f t="shared" ref="H28:H36" si="0">D28/$G$1/12</f>
        <v>1.2161760558707408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1588.58</v>
      </c>
      <c r="E29" s="52" t="s">
        <v>41</v>
      </c>
      <c r="F29" s="53"/>
      <c r="G29" s="9" t="s">
        <v>42</v>
      </c>
      <c r="H29" s="15">
        <f t="shared" si="0"/>
        <v>6.5881191732192021E-2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13262.04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46100</v>
      </c>
      <c r="E31" s="49" t="s">
        <v>51</v>
      </c>
      <c r="F31" s="49"/>
      <c r="G31" s="9" t="s">
        <v>42</v>
      </c>
      <c r="H31" s="15">
        <f t="shared" si="0"/>
        <v>1.9118476493812413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0.17418134766596993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0.53913274277562129</v>
      </c>
    </row>
    <row r="34" spans="1:8" ht="15" customHeight="1" x14ac:dyDescent="0.25">
      <c r="A34" s="13" t="s">
        <v>55</v>
      </c>
      <c r="B34" s="51" t="s">
        <v>134</v>
      </c>
      <c r="C34" s="51"/>
      <c r="D34" s="14">
        <v>356.25</v>
      </c>
      <c r="E34" s="49"/>
      <c r="F34" s="49"/>
      <c r="G34" s="9" t="s">
        <v>42</v>
      </c>
      <c r="H34" s="15">
        <f t="shared" si="0"/>
        <v>1.4774310739524234E-2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1103.45</v>
      </c>
      <c r="E35" s="49"/>
      <c r="F35" s="49"/>
      <c r="G35" s="9" t="s">
        <v>42</v>
      </c>
      <c r="H35" s="15">
        <f t="shared" si="0"/>
        <v>4.576200192428917E-2</v>
      </c>
    </row>
    <row r="36" spans="1:8" ht="15" customHeight="1" x14ac:dyDescent="0.25">
      <c r="A36" s="13" t="s">
        <v>111</v>
      </c>
      <c r="B36" s="51" t="s">
        <v>124</v>
      </c>
      <c r="C36" s="51"/>
      <c r="D36" s="14">
        <v>5142.34</v>
      </c>
      <c r="E36" s="49"/>
      <c r="F36" s="49"/>
      <c r="G36" s="9" t="s">
        <v>42</v>
      </c>
      <c r="H36" s="15">
        <f t="shared" si="0"/>
        <v>0.2132618360372914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3927.38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263615.98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267543.36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3931.2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273463.25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277394.45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363.17</v>
      </c>
      <c r="F52" s="18">
        <v>2817.62</v>
      </c>
      <c r="G52" s="18">
        <v>3907.66</v>
      </c>
      <c r="H52" s="18">
        <v>6625.11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382498.7</v>
      </c>
      <c r="F53" s="18">
        <v>191886.14</v>
      </c>
      <c r="G53" s="18">
        <v>38904.85</v>
      </c>
      <c r="H53" s="18">
        <v>71401.100000000006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367971.09</v>
      </c>
      <c r="F54" s="18">
        <v>194194.85</v>
      </c>
      <c r="G54" s="18">
        <v>40227.83</v>
      </c>
      <c r="H54" s="18">
        <v>72449.72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14527.61</v>
      </c>
      <c r="F55" s="18">
        <v>-2308.71</v>
      </c>
      <c r="G55" s="18">
        <v>-1322.98</v>
      </c>
      <c r="H55" s="18">
        <v>-1048.6199999999999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>
        <v>338787.08</v>
      </c>
      <c r="F56" s="14">
        <v>260548.79</v>
      </c>
      <c r="G56" s="14">
        <v>43432.02</v>
      </c>
      <c r="H56" s="14">
        <v>75708.19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>
        <v>367971.09</v>
      </c>
      <c r="F57" s="14">
        <v>194194.85</v>
      </c>
      <c r="G57" s="14">
        <v>40227.83</v>
      </c>
      <c r="H57" s="14">
        <v>72449.72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>
        <v>-29184.01</v>
      </c>
      <c r="F58" s="14">
        <v>66353.94</v>
      </c>
      <c r="G58" s="14">
        <v>3204.19</v>
      </c>
      <c r="H58" s="14">
        <v>3258.47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>
        <v>0</v>
      </c>
      <c r="F59" s="14">
        <v>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67:F67"/>
    <mergeCell ref="B68:F68"/>
    <mergeCell ref="A70:H70"/>
    <mergeCell ref="B61:F61"/>
    <mergeCell ref="B62:F62"/>
    <mergeCell ref="B63:F63"/>
    <mergeCell ref="B64:F64"/>
    <mergeCell ref="A65:H65"/>
    <mergeCell ref="B66:F66"/>
    <mergeCell ref="A60:H60"/>
    <mergeCell ref="A49:H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F48"/>
    <mergeCell ref="A37:H37"/>
    <mergeCell ref="B38:F38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34:C34"/>
    <mergeCell ref="E34:F34"/>
    <mergeCell ref="B35:C35"/>
    <mergeCell ref="E35:F35"/>
    <mergeCell ref="B36:C36"/>
    <mergeCell ref="E36:F36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A59" sqref="A59:H5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139</v>
      </c>
      <c r="F1" t="s">
        <v>33</v>
      </c>
      <c r="G1">
        <v>4776.8999999999996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42064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761409.87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761003.27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406.6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688117.29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540538.29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147579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688117.29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23140.65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73292.58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96433.23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335093.98</v>
      </c>
      <c r="E27" s="49" t="s">
        <v>41</v>
      </c>
      <c r="F27" s="49"/>
      <c r="G27" s="9" t="s">
        <v>42</v>
      </c>
      <c r="H27" s="15">
        <f>D27/$G$1/12</f>
        <v>5.8457364259945441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47600.18</v>
      </c>
      <c r="E28" s="49" t="s">
        <v>41</v>
      </c>
      <c r="F28" s="49"/>
      <c r="G28" s="9" t="s">
        <v>42</v>
      </c>
      <c r="H28" s="15">
        <f t="shared" ref="H28:H35" si="0">D28/$G$1/12</f>
        <v>0.8303882573775182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1314.89</v>
      </c>
      <c r="E29" s="52" t="s">
        <v>41</v>
      </c>
      <c r="F29" s="53"/>
      <c r="G29" s="9" t="s">
        <v>42</v>
      </c>
      <c r="H29" s="15">
        <f t="shared" si="0"/>
        <v>2.2938342160536473E-2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31527.54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63711.34</v>
      </c>
      <c r="E31" s="49" t="s">
        <v>51</v>
      </c>
      <c r="F31" s="49"/>
      <c r="G31" s="9" t="s">
        <v>42</v>
      </c>
      <c r="H31" s="15">
        <f t="shared" si="0"/>
        <v>1.111448498677664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7.326927505285856E-2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5.233519646632754E-2</v>
      </c>
    </row>
    <row r="34" spans="1:8" ht="15" customHeight="1" x14ac:dyDescent="0.25">
      <c r="A34" s="13" t="s">
        <v>55</v>
      </c>
      <c r="B34" s="51" t="s">
        <v>130</v>
      </c>
      <c r="C34" s="51"/>
      <c r="D34" s="14">
        <v>6650.58</v>
      </c>
      <c r="E34" s="49"/>
      <c r="F34" s="49"/>
      <c r="G34" s="9" t="s">
        <v>42</v>
      </c>
      <c r="H34" s="15">
        <f t="shared" si="0"/>
        <v>0.11601980363834287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9211.1299999999992</v>
      </c>
      <c r="E35" s="49"/>
      <c r="F35" s="49"/>
      <c r="G35" s="9" t="s">
        <v>42</v>
      </c>
      <c r="H35" s="15">
        <f t="shared" si="0"/>
        <v>0.16068876607562785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18952.32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3531.64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22483.96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12">
        <v>32</v>
      </c>
      <c r="B49" s="59" t="s">
        <v>75</v>
      </c>
      <c r="C49" s="59"/>
      <c r="D49" s="12" t="s">
        <v>37</v>
      </c>
      <c r="E49" s="12" t="s">
        <v>76</v>
      </c>
      <c r="F49" s="12" t="s">
        <v>77</v>
      </c>
      <c r="G49" s="12" t="s">
        <v>78</v>
      </c>
      <c r="H49" s="12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 t="s">
        <v>80</v>
      </c>
      <c r="F51" s="18" t="s">
        <v>80</v>
      </c>
      <c r="G51" s="18">
        <v>5490.19</v>
      </c>
      <c r="H51" s="18">
        <v>9480.5499999999993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 t="s">
        <v>80</v>
      </c>
      <c r="F52" s="18" t="s">
        <v>80</v>
      </c>
      <c r="G52" s="18">
        <v>48138.52</v>
      </c>
      <c r="H52" s="18">
        <v>95746.4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 t="s">
        <v>80</v>
      </c>
      <c r="F53" s="18" t="s">
        <v>80</v>
      </c>
      <c r="G53" s="18">
        <v>47532.12</v>
      </c>
      <c r="H53" s="18">
        <v>86997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 t="s">
        <v>80</v>
      </c>
      <c r="F54" s="18" t="s">
        <v>80</v>
      </c>
      <c r="G54" s="18">
        <v>606.4</v>
      </c>
      <c r="H54" s="18">
        <v>8749.4</v>
      </c>
    </row>
    <row r="55" spans="1:8" ht="48" customHeight="1" x14ac:dyDescent="0.25">
      <c r="A55" s="19">
        <v>38</v>
      </c>
      <c r="B55" s="59" t="s">
        <v>88</v>
      </c>
      <c r="C55" s="59"/>
      <c r="D55" s="19" t="s">
        <v>12</v>
      </c>
      <c r="E55" s="14" t="s">
        <v>80</v>
      </c>
      <c r="F55" s="14" t="s">
        <v>80</v>
      </c>
      <c r="G55" s="14">
        <v>61155.56</v>
      </c>
      <c r="H55" s="14">
        <v>107721.13</v>
      </c>
    </row>
    <row r="56" spans="1:8" ht="48" customHeight="1" x14ac:dyDescent="0.25">
      <c r="A56" s="19">
        <v>39</v>
      </c>
      <c r="B56" s="59" t="s">
        <v>89</v>
      </c>
      <c r="C56" s="59"/>
      <c r="D56" s="19" t="s">
        <v>12</v>
      </c>
      <c r="E56" s="14" t="s">
        <v>80</v>
      </c>
      <c r="F56" s="14" t="s">
        <v>80</v>
      </c>
      <c r="G56" s="14">
        <v>47532.12</v>
      </c>
      <c r="H56" s="14">
        <v>86997</v>
      </c>
    </row>
    <row r="57" spans="1:8" ht="48" customHeight="1" x14ac:dyDescent="0.25">
      <c r="A57" s="19">
        <v>40</v>
      </c>
      <c r="B57" s="59" t="s">
        <v>90</v>
      </c>
      <c r="C57" s="59"/>
      <c r="D57" s="19" t="s">
        <v>12</v>
      </c>
      <c r="E57" s="14" t="s">
        <v>80</v>
      </c>
      <c r="F57" s="14" t="s">
        <v>80</v>
      </c>
      <c r="G57" s="14">
        <v>13623.44</v>
      </c>
      <c r="H57" s="14">
        <v>20724.13</v>
      </c>
    </row>
    <row r="58" spans="1:8" ht="48" customHeight="1" x14ac:dyDescent="0.25">
      <c r="A58" s="19">
        <v>41</v>
      </c>
      <c r="B58" s="59" t="s">
        <v>91</v>
      </c>
      <c r="C58" s="59"/>
      <c r="D58" s="19" t="s">
        <v>12</v>
      </c>
      <c r="E58" s="14" t="s">
        <v>80</v>
      </c>
      <c r="F58" s="14" t="s">
        <v>80</v>
      </c>
      <c r="G58" s="14">
        <v>0</v>
      </c>
      <c r="H58" s="14">
        <v>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A69:H69"/>
    <mergeCell ref="B62:F62"/>
    <mergeCell ref="B63:F63"/>
    <mergeCell ref="A64:H64"/>
    <mergeCell ref="B65:F65"/>
    <mergeCell ref="B66:F66"/>
    <mergeCell ref="B67:F67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35:C35"/>
    <mergeCell ref="E35:F35"/>
    <mergeCell ref="A36:H36"/>
    <mergeCell ref="B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63" sqref="A63:H6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142</v>
      </c>
      <c r="F1" t="s">
        <v>33</v>
      </c>
      <c r="G1">
        <v>5129.8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4992.3599999999997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110824.88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115817.24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1202355.82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873700.98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328654.84000000003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1241424.74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1228024.74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13400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1130599.8600000001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21109.33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71755.929999999993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92865.26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446026.75</v>
      </c>
      <c r="E27" s="49" t="s">
        <v>41</v>
      </c>
      <c r="F27" s="49"/>
      <c r="G27" s="9" t="s">
        <v>42</v>
      </c>
      <c r="H27" s="15">
        <f>D27/$G$1/12</f>
        <v>7.245681280621727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61699.66</v>
      </c>
      <c r="E28" s="49" t="s">
        <v>41</v>
      </c>
      <c r="F28" s="49"/>
      <c r="G28" s="9" t="s">
        <v>42</v>
      </c>
      <c r="H28" s="15">
        <f t="shared" ref="H28:H36" si="0">D28/$G$1/12</f>
        <v>1.0023077572874837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1046.27</v>
      </c>
      <c r="E29" s="52" t="s">
        <v>41</v>
      </c>
      <c r="F29" s="53"/>
      <c r="G29" s="9" t="s">
        <v>42</v>
      </c>
      <c r="H29" s="15">
        <f t="shared" si="0"/>
        <v>1.6996601556915798E-2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33856.68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67855.179999999993</v>
      </c>
      <c r="E31" s="49" t="s">
        <v>51</v>
      </c>
      <c r="F31" s="49"/>
      <c r="G31" s="9" t="s">
        <v>42</v>
      </c>
      <c r="H31" s="15">
        <f t="shared" si="0"/>
        <v>1.1023038585000065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0.13645756169831183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4.8734843463682793E-2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-6.4979791284910391E-3</v>
      </c>
    </row>
    <row r="35" spans="1:8" ht="29.25" customHeight="1" x14ac:dyDescent="0.25">
      <c r="A35" s="13" t="s">
        <v>56</v>
      </c>
      <c r="B35" s="51" t="s">
        <v>107</v>
      </c>
      <c r="C35" s="51"/>
      <c r="D35" s="14">
        <v>97413.72</v>
      </c>
      <c r="E35" s="49" t="s">
        <v>41</v>
      </c>
      <c r="F35" s="49"/>
      <c r="G35" s="9" t="s">
        <v>42</v>
      </c>
      <c r="H35" s="15">
        <f t="shared" ref="H35" si="1">D35/$G$1/12</f>
        <v>1.5824807984716751</v>
      </c>
    </row>
    <row r="36" spans="1:8" ht="15" customHeight="1" x14ac:dyDescent="0.25">
      <c r="A36" s="13" t="s">
        <v>111</v>
      </c>
      <c r="B36" s="51" t="s">
        <v>123</v>
      </c>
      <c r="C36" s="51"/>
      <c r="D36" s="14">
        <v>2781.28</v>
      </c>
      <c r="E36" s="49"/>
      <c r="F36" s="49"/>
      <c r="G36" s="9" t="s">
        <v>42</v>
      </c>
      <c r="H36" s="15">
        <f t="shared" si="0"/>
        <v>4.5181748476223894E-2</v>
      </c>
    </row>
    <row r="37" spans="1:8" ht="15" customHeight="1" x14ac:dyDescent="0.25">
      <c r="A37" s="13" t="s">
        <v>125</v>
      </c>
      <c r="B37" s="51" t="s">
        <v>121</v>
      </c>
      <c r="C37" s="51"/>
      <c r="D37" s="14">
        <v>1172.47</v>
      </c>
      <c r="E37" s="49"/>
      <c r="F37" s="49"/>
      <c r="G37" s="9" t="s">
        <v>42</v>
      </c>
      <c r="H37" s="15">
        <f t="shared" ref="H37" si="2">D37/$G$1/12</f>
        <v>1.9046713971954721E-2</v>
      </c>
    </row>
    <row r="38" spans="1:8" ht="15" customHeight="1" x14ac:dyDescent="0.25">
      <c r="A38" s="13" t="s">
        <v>126</v>
      </c>
      <c r="B38" s="51" t="s">
        <v>122</v>
      </c>
      <c r="C38" s="51"/>
      <c r="D38" s="14">
        <v>703.48</v>
      </c>
      <c r="E38" s="49"/>
      <c r="F38" s="49"/>
      <c r="G38" s="9" t="s">
        <v>42</v>
      </c>
      <c r="H38" s="15">
        <f t="shared" ref="H38" si="3">D38/$G$1/12</f>
        <v>1.1427995893277192E-2</v>
      </c>
    </row>
    <row r="39" spans="1:8" ht="15" customHeight="1" x14ac:dyDescent="0.25">
      <c r="A39" s="13" t="s">
        <v>127</v>
      </c>
      <c r="B39" s="51" t="s">
        <v>124</v>
      </c>
      <c r="C39" s="51"/>
      <c r="D39" s="14">
        <v>7515.7</v>
      </c>
      <c r="E39" s="49"/>
      <c r="F39" s="49"/>
      <c r="G39" s="9" t="s">
        <v>42</v>
      </c>
      <c r="H39" s="15">
        <f t="shared" ref="H39" si="4">D39/$G$1/12</f>
        <v>0.12209215434000026</v>
      </c>
    </row>
    <row r="40" spans="1:8" x14ac:dyDescent="0.25">
      <c r="A40" s="46" t="s">
        <v>57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58</v>
      </c>
      <c r="B41" s="56" t="s">
        <v>59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61</v>
      </c>
      <c r="B42" s="56" t="s">
        <v>62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63</v>
      </c>
      <c r="B43" s="56" t="s">
        <v>64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65</v>
      </c>
      <c r="B44" s="56" t="s">
        <v>66</v>
      </c>
      <c r="C44" s="57"/>
      <c r="D44" s="57"/>
      <c r="E44" s="57"/>
      <c r="F44" s="58"/>
      <c r="G44" s="16" t="s">
        <v>12</v>
      </c>
      <c r="H44" s="7">
        <f>D44/2734.06</f>
        <v>0</v>
      </c>
    </row>
    <row r="45" spans="1:8" x14ac:dyDescent="0.25">
      <c r="A45" s="46" t="s">
        <v>67</v>
      </c>
      <c r="B45" s="46"/>
      <c r="C45" s="46"/>
      <c r="D45" s="46"/>
      <c r="E45" s="46"/>
      <c r="F45" s="46"/>
      <c r="G45" s="46"/>
      <c r="H45" s="46"/>
    </row>
    <row r="46" spans="1:8" x14ac:dyDescent="0.25">
      <c r="A46" s="17" t="s">
        <v>68</v>
      </c>
      <c r="B46" s="56" t="s">
        <v>14</v>
      </c>
      <c r="C46" s="57"/>
      <c r="D46" s="57"/>
      <c r="E46" s="57"/>
      <c r="F46" s="58"/>
      <c r="G46" s="16" t="s">
        <v>12</v>
      </c>
      <c r="H46" s="7">
        <v>12835.83</v>
      </c>
    </row>
    <row r="47" spans="1:8" x14ac:dyDescent="0.25">
      <c r="A47" s="17" t="s">
        <v>69</v>
      </c>
      <c r="B47" s="56" t="s">
        <v>15</v>
      </c>
      <c r="C47" s="57"/>
      <c r="D47" s="57"/>
      <c r="E47" s="57"/>
      <c r="F47" s="58"/>
      <c r="G47" s="16" t="s">
        <v>12</v>
      </c>
      <c r="H47" s="7">
        <v>139978.04</v>
      </c>
    </row>
    <row r="48" spans="1:8" x14ac:dyDescent="0.25">
      <c r="A48" s="17" t="s">
        <v>70</v>
      </c>
      <c r="B48" s="56" t="s">
        <v>16</v>
      </c>
      <c r="C48" s="57"/>
      <c r="D48" s="57"/>
      <c r="E48" s="57"/>
      <c r="F48" s="58"/>
      <c r="G48" s="16" t="s">
        <v>12</v>
      </c>
      <c r="H48" s="7">
        <v>152813.87</v>
      </c>
    </row>
    <row r="49" spans="1:8" x14ac:dyDescent="0.25">
      <c r="A49" s="17" t="s">
        <v>71</v>
      </c>
      <c r="B49" s="56" t="s">
        <v>28</v>
      </c>
      <c r="C49" s="57"/>
      <c r="D49" s="57"/>
      <c r="E49" s="57"/>
      <c r="F49" s="58"/>
      <c r="G49" s="16" t="s">
        <v>12</v>
      </c>
      <c r="H49" s="7">
        <v>14847.28</v>
      </c>
    </row>
    <row r="50" spans="1:8" x14ac:dyDescent="0.25">
      <c r="A50" s="17" t="s">
        <v>72</v>
      </c>
      <c r="B50" s="56" t="s">
        <v>29</v>
      </c>
      <c r="C50" s="57"/>
      <c r="D50" s="57"/>
      <c r="E50" s="57"/>
      <c r="F50" s="58"/>
      <c r="G50" s="16" t="s">
        <v>12</v>
      </c>
      <c r="H50" s="7">
        <v>96055.44</v>
      </c>
    </row>
    <row r="51" spans="1:8" x14ac:dyDescent="0.25">
      <c r="A51" s="17" t="s">
        <v>73</v>
      </c>
      <c r="B51" s="56" t="s">
        <v>30</v>
      </c>
      <c r="C51" s="57"/>
      <c r="D51" s="57"/>
      <c r="E51" s="57"/>
      <c r="F51" s="58"/>
      <c r="G51" s="16" t="s">
        <v>12</v>
      </c>
      <c r="H51" s="7">
        <v>110902.72</v>
      </c>
    </row>
    <row r="52" spans="1:8" x14ac:dyDescent="0.25">
      <c r="A52" s="46" t="s">
        <v>74</v>
      </c>
      <c r="B52" s="46"/>
      <c r="C52" s="46"/>
      <c r="D52" s="46"/>
      <c r="E52" s="46"/>
      <c r="F52" s="46"/>
      <c r="G52" s="46"/>
      <c r="H52" s="46"/>
    </row>
    <row r="53" spans="1:8" ht="33.75" customHeight="1" x14ac:dyDescent="0.25">
      <c r="A53" s="12">
        <v>32</v>
      </c>
      <c r="B53" s="59" t="s">
        <v>75</v>
      </c>
      <c r="C53" s="59"/>
      <c r="D53" s="12" t="s">
        <v>37</v>
      </c>
      <c r="E53" s="12" t="s">
        <v>76</v>
      </c>
      <c r="F53" s="12" t="s">
        <v>77</v>
      </c>
      <c r="G53" s="12" t="s">
        <v>78</v>
      </c>
      <c r="H53" s="12" t="s">
        <v>79</v>
      </c>
    </row>
    <row r="54" spans="1:8" x14ac:dyDescent="0.25">
      <c r="A54" s="2">
        <v>33</v>
      </c>
      <c r="B54" s="47" t="s">
        <v>37</v>
      </c>
      <c r="C54" s="47"/>
      <c r="D54" s="2" t="s">
        <v>80</v>
      </c>
      <c r="E54" s="2" t="s">
        <v>81</v>
      </c>
      <c r="F54" s="2" t="s">
        <v>82</v>
      </c>
      <c r="G54" s="2" t="s">
        <v>82</v>
      </c>
      <c r="H54" s="2" t="s">
        <v>82</v>
      </c>
    </row>
    <row r="55" spans="1:8" x14ac:dyDescent="0.25">
      <c r="A55" s="2">
        <v>34</v>
      </c>
      <c r="B55" s="47" t="s">
        <v>83</v>
      </c>
      <c r="C55" s="47"/>
      <c r="D55" s="2" t="s">
        <v>84</v>
      </c>
      <c r="E55" s="18">
        <v>681.4</v>
      </c>
      <c r="F55" s="18">
        <v>4285.71</v>
      </c>
      <c r="G55" s="18">
        <v>5880.18</v>
      </c>
      <c r="H55" s="18">
        <v>9894.64</v>
      </c>
    </row>
    <row r="56" spans="1:8" x14ac:dyDescent="0.25">
      <c r="A56" s="2">
        <v>35</v>
      </c>
      <c r="B56" s="47" t="s">
        <v>85</v>
      </c>
      <c r="C56" s="47"/>
      <c r="D56" s="2" t="s">
        <v>12</v>
      </c>
      <c r="E56" s="18">
        <v>710045.28</v>
      </c>
      <c r="F56" s="18">
        <v>311012.77</v>
      </c>
      <c r="G56" s="18">
        <v>56958.99</v>
      </c>
      <c r="H56" s="18">
        <v>105755.5</v>
      </c>
    </row>
    <row r="57" spans="1:8" x14ac:dyDescent="0.25">
      <c r="A57" s="2">
        <v>36</v>
      </c>
      <c r="B57" s="47" t="s">
        <v>86</v>
      </c>
      <c r="C57" s="47"/>
      <c r="D57" s="2" t="s">
        <v>12</v>
      </c>
      <c r="E57" s="18">
        <v>733002.15</v>
      </c>
      <c r="F57" s="18">
        <v>322564.15000000002</v>
      </c>
      <c r="G57" s="18">
        <v>60259.31</v>
      </c>
      <c r="H57" s="18">
        <v>111869.54</v>
      </c>
    </row>
    <row r="58" spans="1:8" x14ac:dyDescent="0.25">
      <c r="A58" s="2">
        <v>37</v>
      </c>
      <c r="B58" s="47" t="s">
        <v>87</v>
      </c>
      <c r="C58" s="47"/>
      <c r="D58" s="2" t="s">
        <v>12</v>
      </c>
      <c r="E58" s="18">
        <v>-22956.87</v>
      </c>
      <c r="F58" s="18">
        <v>-11551.38</v>
      </c>
      <c r="G58" s="18">
        <v>-3300.32</v>
      </c>
      <c r="H58" s="18">
        <v>-6114.04</v>
      </c>
    </row>
    <row r="59" spans="1:8" ht="48" customHeight="1" x14ac:dyDescent="0.25">
      <c r="A59" s="19">
        <v>38</v>
      </c>
      <c r="B59" s="59" t="s">
        <v>88</v>
      </c>
      <c r="C59" s="59"/>
      <c r="D59" s="19" t="s">
        <v>12</v>
      </c>
      <c r="E59" s="14">
        <v>648331.02</v>
      </c>
      <c r="F59" s="14">
        <v>401507.91</v>
      </c>
      <c r="G59" s="14">
        <v>63560.54</v>
      </c>
      <c r="H59" s="14">
        <v>111395</v>
      </c>
    </row>
    <row r="60" spans="1:8" ht="48" customHeight="1" x14ac:dyDescent="0.25">
      <c r="A60" s="19">
        <v>39</v>
      </c>
      <c r="B60" s="59" t="s">
        <v>89</v>
      </c>
      <c r="C60" s="59"/>
      <c r="D60" s="19" t="s">
        <v>12</v>
      </c>
      <c r="E60" s="14">
        <v>733002.15</v>
      </c>
      <c r="F60" s="14">
        <v>322564.15000000002</v>
      </c>
      <c r="G60" s="14">
        <v>60259.31</v>
      </c>
      <c r="H60" s="14">
        <v>111869.54</v>
      </c>
    </row>
    <row r="61" spans="1:8" ht="48" customHeight="1" x14ac:dyDescent="0.25">
      <c r="A61" s="19">
        <v>40</v>
      </c>
      <c r="B61" s="59" t="s">
        <v>90</v>
      </c>
      <c r="C61" s="59"/>
      <c r="D61" s="19" t="s">
        <v>12</v>
      </c>
      <c r="E61" s="14">
        <v>-84671.13</v>
      </c>
      <c r="F61" s="14">
        <v>78943.759999999995</v>
      </c>
      <c r="G61" s="14">
        <v>3301.23</v>
      </c>
      <c r="H61" s="14">
        <v>-474.54</v>
      </c>
    </row>
    <row r="62" spans="1:8" ht="48" customHeight="1" x14ac:dyDescent="0.25">
      <c r="A62" s="19">
        <v>41</v>
      </c>
      <c r="B62" s="59" t="s">
        <v>91</v>
      </c>
      <c r="C62" s="59"/>
      <c r="D62" s="19" t="s">
        <v>12</v>
      </c>
      <c r="E62" s="14">
        <v>0</v>
      </c>
      <c r="F62" s="14">
        <v>0</v>
      </c>
      <c r="G62" s="14">
        <v>0</v>
      </c>
      <c r="H62" s="14">
        <v>0</v>
      </c>
    </row>
    <row r="63" spans="1:8" x14ac:dyDescent="0.25">
      <c r="A63" s="46" t="s">
        <v>92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93</v>
      </c>
      <c r="B64" s="56" t="s">
        <v>59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94</v>
      </c>
      <c r="B65" s="56" t="s">
        <v>62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95</v>
      </c>
      <c r="B66" s="56" t="s">
        <v>64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96</v>
      </c>
      <c r="B67" s="56" t="s">
        <v>66</v>
      </c>
      <c r="C67" s="57"/>
      <c r="D67" s="57"/>
      <c r="E67" s="57"/>
      <c r="F67" s="58"/>
      <c r="G67" s="16" t="s">
        <v>12</v>
      </c>
      <c r="H67" s="7">
        <f>D67/2734.06</f>
        <v>0</v>
      </c>
    </row>
    <row r="68" spans="1:8" x14ac:dyDescent="0.25">
      <c r="A68" s="46" t="s">
        <v>97</v>
      </c>
      <c r="B68" s="46"/>
      <c r="C68" s="46"/>
      <c r="D68" s="46"/>
      <c r="E68" s="46"/>
      <c r="F68" s="46"/>
      <c r="G68" s="46"/>
      <c r="H68" s="46"/>
    </row>
    <row r="69" spans="1:8" x14ac:dyDescent="0.25">
      <c r="A69" s="17" t="s">
        <v>98</v>
      </c>
      <c r="B69" s="56" t="s">
        <v>99</v>
      </c>
      <c r="C69" s="57"/>
      <c r="D69" s="57"/>
      <c r="E69" s="57"/>
      <c r="F69" s="58"/>
      <c r="G69" s="16" t="s">
        <v>60</v>
      </c>
      <c r="H69" s="7"/>
    </row>
    <row r="70" spans="1:8" x14ac:dyDescent="0.25">
      <c r="A70" s="17" t="s">
        <v>100</v>
      </c>
      <c r="B70" s="56" t="s">
        <v>101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102</v>
      </c>
      <c r="B71" s="56" t="s">
        <v>103</v>
      </c>
      <c r="C71" s="57"/>
      <c r="D71" s="57"/>
      <c r="E71" s="57"/>
      <c r="F71" s="58"/>
      <c r="G71" s="16" t="s">
        <v>12</v>
      </c>
      <c r="H71" s="7"/>
    </row>
    <row r="73" spans="1:8" ht="58.5" customHeight="1" x14ac:dyDescent="0.25">
      <c r="A73" s="60" t="s">
        <v>104</v>
      </c>
      <c r="B73" s="60"/>
      <c r="C73" s="60"/>
      <c r="D73" s="60"/>
      <c r="E73" s="60"/>
      <c r="F73" s="60"/>
      <c r="G73" s="60"/>
      <c r="H73" s="60"/>
    </row>
  </sheetData>
  <mergeCells count="85">
    <mergeCell ref="A68:H68"/>
    <mergeCell ref="B69:F69"/>
    <mergeCell ref="B70:F70"/>
    <mergeCell ref="B71:F71"/>
    <mergeCell ref="A73:H73"/>
    <mergeCell ref="B35:C35"/>
    <mergeCell ref="E35:F35"/>
    <mergeCell ref="B37:C37"/>
    <mergeCell ref="E37:F37"/>
    <mergeCell ref="B38:C38"/>
    <mergeCell ref="B36:C36"/>
    <mergeCell ref="E36:F3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65:F65"/>
    <mergeCell ref="B66:F66"/>
    <mergeCell ref="B55:C55"/>
    <mergeCell ref="B44:F44"/>
    <mergeCell ref="A45:H45"/>
    <mergeCell ref="B46:F46"/>
    <mergeCell ref="B47:F47"/>
    <mergeCell ref="B48:F48"/>
    <mergeCell ref="B49:F49"/>
    <mergeCell ref="B50:F50"/>
    <mergeCell ref="B51:F51"/>
    <mergeCell ref="A52:H52"/>
    <mergeCell ref="B53:C53"/>
    <mergeCell ref="B54:C54"/>
    <mergeCell ref="A40:H40"/>
    <mergeCell ref="B41:F41"/>
    <mergeCell ref="B42:F42"/>
    <mergeCell ref="B43:F43"/>
    <mergeCell ref="E38:F38"/>
    <mergeCell ref="B39:C39"/>
    <mergeCell ref="E39:F39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62" workbookViewId="0">
      <selection activeCell="A66" sqref="A66:H6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144</v>
      </c>
      <c r="F1" t="s">
        <v>33</v>
      </c>
      <c r="G1">
        <v>5524.5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42095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1228328.51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927072.37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301256.14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962581.27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955781.27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6800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962581.27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10173.94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265747.24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275921.18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662449.31999999995</v>
      </c>
      <c r="E27" s="49" t="s">
        <v>41</v>
      </c>
      <c r="F27" s="49"/>
      <c r="G27" s="9" t="s">
        <v>42</v>
      </c>
      <c r="H27" s="15">
        <f>D27/$G$1/12</f>
        <v>9.9925984251968494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67425.570000000007</v>
      </c>
      <c r="E28" s="49" t="s">
        <v>41</v>
      </c>
      <c r="F28" s="49"/>
      <c r="G28" s="9" t="s">
        <v>42</v>
      </c>
      <c r="H28" s="15">
        <f t="shared" ref="H28:H39" si="0">D28/$G$1/12</f>
        <v>1.0170689655172416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5295.26</v>
      </c>
      <c r="E29" s="52" t="s">
        <v>41</v>
      </c>
      <c r="F29" s="53"/>
      <c r="G29" s="9" t="s">
        <v>42</v>
      </c>
      <c r="H29" s="15">
        <f t="shared" si="0"/>
        <v>7.9875403505596285E-2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36461.699999999997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118099.16</v>
      </c>
      <c r="E31" s="49" t="s">
        <v>51</v>
      </c>
      <c r="F31" s="49"/>
      <c r="G31" s="9" t="s">
        <v>42</v>
      </c>
      <c r="H31" s="15">
        <f t="shared" si="0"/>
        <v>1.7814456813587958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6.335414969680514E-2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4.5252964069146528E-2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-6.0337285425528702E-3</v>
      </c>
    </row>
    <row r="35" spans="1:8" ht="14.25" customHeight="1" x14ac:dyDescent="0.25">
      <c r="A35" s="13" t="s">
        <v>56</v>
      </c>
      <c r="B35" s="51" t="s">
        <v>146</v>
      </c>
      <c r="C35" s="51"/>
      <c r="D35" s="14">
        <v>1278.22</v>
      </c>
      <c r="E35" s="49"/>
      <c r="F35" s="49"/>
      <c r="G35" s="9" t="s">
        <v>42</v>
      </c>
      <c r="H35" s="15">
        <f t="shared" si="0"/>
        <v>1.9281081244154827E-2</v>
      </c>
    </row>
    <row r="36" spans="1:8" ht="15" customHeight="1" x14ac:dyDescent="0.25">
      <c r="A36" s="13" t="s">
        <v>111</v>
      </c>
      <c r="B36" s="51" t="s">
        <v>123</v>
      </c>
      <c r="C36" s="51"/>
      <c r="D36" s="14">
        <v>7486.27</v>
      </c>
      <c r="E36" s="49"/>
      <c r="F36" s="49"/>
      <c r="G36" s="9" t="s">
        <v>42</v>
      </c>
      <c r="H36" s="15">
        <f t="shared" si="0"/>
        <v>0.11292530244064319</v>
      </c>
    </row>
    <row r="37" spans="1:8" ht="15" customHeight="1" x14ac:dyDescent="0.25">
      <c r="A37" s="13" t="s">
        <v>125</v>
      </c>
      <c r="B37" s="51" t="s">
        <v>134</v>
      </c>
      <c r="C37" s="51"/>
      <c r="D37" s="14">
        <v>712.5</v>
      </c>
      <c r="E37" s="49"/>
      <c r="F37" s="49"/>
      <c r="G37" s="9" t="s">
        <v>42</v>
      </c>
      <c r="H37" s="15">
        <f t="shared" si="0"/>
        <v>1.0747578966422302E-2</v>
      </c>
    </row>
    <row r="38" spans="1:8" ht="15" customHeight="1" x14ac:dyDescent="0.25">
      <c r="A38" s="13" t="s">
        <v>126</v>
      </c>
      <c r="B38" s="51" t="s">
        <v>122</v>
      </c>
      <c r="C38" s="51"/>
      <c r="D38" s="14">
        <v>766.93</v>
      </c>
      <c r="E38" s="49"/>
      <c r="F38" s="49"/>
      <c r="G38" s="9" t="s">
        <v>42</v>
      </c>
      <c r="H38" s="15">
        <f t="shared" si="0"/>
        <v>1.1568618577850182E-2</v>
      </c>
    </row>
    <row r="39" spans="1:8" ht="15" customHeight="1" x14ac:dyDescent="0.25">
      <c r="A39" s="13" t="s">
        <v>127</v>
      </c>
      <c r="B39" s="51" t="s">
        <v>147</v>
      </c>
      <c r="C39" s="51"/>
      <c r="D39" s="14">
        <v>20600</v>
      </c>
      <c r="E39" s="49"/>
      <c r="F39" s="49"/>
      <c r="G39" s="9" t="s">
        <v>42</v>
      </c>
      <c r="H39" s="15">
        <f t="shared" si="0"/>
        <v>0.31073701994147285</v>
      </c>
    </row>
    <row r="40" spans="1:8" ht="15" customHeight="1" x14ac:dyDescent="0.25">
      <c r="A40" s="13" t="s">
        <v>151</v>
      </c>
      <c r="B40" s="51" t="s">
        <v>148</v>
      </c>
      <c r="C40" s="51"/>
      <c r="D40" s="14">
        <v>6800</v>
      </c>
      <c r="E40" s="49"/>
      <c r="F40" s="49"/>
      <c r="G40" s="9" t="s">
        <v>42</v>
      </c>
      <c r="H40" s="15">
        <f t="shared" ref="H40:H41" si="1">D40/$G$1/12</f>
        <v>0.1025733852233988</v>
      </c>
    </row>
    <row r="41" spans="1:8" ht="15" customHeight="1" x14ac:dyDescent="0.25">
      <c r="A41" s="13" t="s">
        <v>152</v>
      </c>
      <c r="B41" s="51" t="s">
        <v>149</v>
      </c>
      <c r="C41" s="51"/>
      <c r="D41" s="14">
        <v>6800</v>
      </c>
      <c r="E41" s="49"/>
      <c r="F41" s="49"/>
      <c r="G41" s="9" t="s">
        <v>42</v>
      </c>
      <c r="H41" s="15">
        <f t="shared" si="1"/>
        <v>0.1025733852233988</v>
      </c>
    </row>
    <row r="42" spans="1:8" ht="15" customHeight="1" x14ac:dyDescent="0.25">
      <c r="A42" s="13" t="s">
        <v>153</v>
      </c>
      <c r="B42" s="51" t="s">
        <v>150</v>
      </c>
      <c r="C42" s="51"/>
      <c r="D42" s="14">
        <v>5315</v>
      </c>
      <c r="E42" s="49"/>
      <c r="F42" s="49"/>
      <c r="G42" s="9" t="s">
        <v>42</v>
      </c>
      <c r="H42" s="15">
        <f t="shared" ref="H42" si="2">D42/$G$1/12</f>
        <v>8.0173168009171264E-2</v>
      </c>
    </row>
    <row r="43" spans="1:8" x14ac:dyDescent="0.25">
      <c r="A43" s="46" t="s">
        <v>57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58</v>
      </c>
      <c r="B44" s="56" t="s">
        <v>59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61</v>
      </c>
      <c r="B45" s="56" t="s">
        <v>62</v>
      </c>
      <c r="C45" s="57"/>
      <c r="D45" s="57"/>
      <c r="E45" s="57"/>
      <c r="F45" s="58"/>
      <c r="G45" s="16" t="s">
        <v>60</v>
      </c>
      <c r="H45" s="7">
        <f>D45/2734.06</f>
        <v>0</v>
      </c>
    </row>
    <row r="46" spans="1:8" x14ac:dyDescent="0.25">
      <c r="A46" s="17" t="s">
        <v>63</v>
      </c>
      <c r="B46" s="56" t="s">
        <v>64</v>
      </c>
      <c r="C46" s="57"/>
      <c r="D46" s="57"/>
      <c r="E46" s="57"/>
      <c r="F46" s="58"/>
      <c r="G46" s="16" t="s">
        <v>60</v>
      </c>
      <c r="H46" s="7">
        <f>D46/2734.06</f>
        <v>0</v>
      </c>
    </row>
    <row r="47" spans="1:8" x14ac:dyDescent="0.25">
      <c r="A47" s="17" t="s">
        <v>65</v>
      </c>
      <c r="B47" s="56" t="s">
        <v>66</v>
      </c>
      <c r="C47" s="57"/>
      <c r="D47" s="57"/>
      <c r="E47" s="57"/>
      <c r="F47" s="58"/>
      <c r="G47" s="16" t="s">
        <v>12</v>
      </c>
      <c r="H47" s="7">
        <f>D47/2734.06</f>
        <v>0</v>
      </c>
    </row>
    <row r="48" spans="1:8" x14ac:dyDescent="0.25">
      <c r="A48" s="46" t="s">
        <v>67</v>
      </c>
      <c r="B48" s="46"/>
      <c r="C48" s="46"/>
      <c r="D48" s="46"/>
      <c r="E48" s="46"/>
      <c r="F48" s="46"/>
      <c r="G48" s="46"/>
      <c r="H48" s="46"/>
    </row>
    <row r="49" spans="1:8" x14ac:dyDescent="0.25">
      <c r="A49" s="17" t="s">
        <v>68</v>
      </c>
      <c r="B49" s="56" t="s">
        <v>14</v>
      </c>
      <c r="C49" s="57"/>
      <c r="D49" s="57"/>
      <c r="E49" s="57"/>
      <c r="F49" s="58"/>
      <c r="G49" s="16" t="s">
        <v>12</v>
      </c>
      <c r="H49" s="7">
        <v>0</v>
      </c>
    </row>
    <row r="50" spans="1:8" x14ac:dyDescent="0.25">
      <c r="A50" s="17" t="s">
        <v>69</v>
      </c>
      <c r="B50" s="56" t="s">
        <v>15</v>
      </c>
      <c r="C50" s="57"/>
      <c r="D50" s="57"/>
      <c r="E50" s="57"/>
      <c r="F50" s="58"/>
      <c r="G50" s="16" t="s">
        <v>12</v>
      </c>
      <c r="H50" s="7">
        <v>0</v>
      </c>
    </row>
    <row r="51" spans="1:8" x14ac:dyDescent="0.25">
      <c r="A51" s="17" t="s">
        <v>70</v>
      </c>
      <c r="B51" s="56" t="s">
        <v>16</v>
      </c>
      <c r="C51" s="57"/>
      <c r="D51" s="57"/>
      <c r="E51" s="57"/>
      <c r="F51" s="58"/>
      <c r="G51" s="16" t="s">
        <v>12</v>
      </c>
      <c r="H51" s="7">
        <v>0</v>
      </c>
    </row>
    <row r="52" spans="1:8" x14ac:dyDescent="0.25">
      <c r="A52" s="17" t="s">
        <v>71</v>
      </c>
      <c r="B52" s="56" t="s">
        <v>28</v>
      </c>
      <c r="C52" s="57"/>
      <c r="D52" s="57"/>
      <c r="E52" s="57"/>
      <c r="F52" s="58"/>
      <c r="G52" s="16" t="s">
        <v>12</v>
      </c>
      <c r="H52" s="7">
        <v>23000.41</v>
      </c>
    </row>
    <row r="53" spans="1:8" x14ac:dyDescent="0.25">
      <c r="A53" s="17" t="s">
        <v>72</v>
      </c>
      <c r="B53" s="56" t="s">
        <v>29</v>
      </c>
      <c r="C53" s="57"/>
      <c r="D53" s="57"/>
      <c r="E53" s="57"/>
      <c r="F53" s="58"/>
      <c r="G53" s="16" t="s">
        <v>12</v>
      </c>
      <c r="H53" s="7">
        <v>47954.18</v>
      </c>
    </row>
    <row r="54" spans="1:8" x14ac:dyDescent="0.25">
      <c r="A54" s="17" t="s">
        <v>73</v>
      </c>
      <c r="B54" s="56" t="s">
        <v>30</v>
      </c>
      <c r="C54" s="57"/>
      <c r="D54" s="57"/>
      <c r="E54" s="57"/>
      <c r="F54" s="58"/>
      <c r="G54" s="16" t="s">
        <v>12</v>
      </c>
      <c r="H54" s="7">
        <v>70954.59</v>
      </c>
    </row>
    <row r="55" spans="1:8" x14ac:dyDescent="0.25">
      <c r="A55" s="46" t="s">
        <v>74</v>
      </c>
      <c r="B55" s="46"/>
      <c r="C55" s="46"/>
      <c r="D55" s="46"/>
      <c r="E55" s="46"/>
      <c r="F55" s="46"/>
      <c r="G55" s="46"/>
      <c r="H55" s="46"/>
    </row>
    <row r="56" spans="1:8" ht="33.75" customHeight="1" x14ac:dyDescent="0.25">
      <c r="A56" s="12">
        <v>32</v>
      </c>
      <c r="B56" s="59" t="s">
        <v>75</v>
      </c>
      <c r="C56" s="59"/>
      <c r="D56" s="12" t="s">
        <v>37</v>
      </c>
      <c r="E56" s="12" t="s">
        <v>76</v>
      </c>
      <c r="F56" s="12" t="s">
        <v>77</v>
      </c>
      <c r="G56" s="12" t="s">
        <v>78</v>
      </c>
      <c r="H56" s="12" t="s">
        <v>79</v>
      </c>
    </row>
    <row r="57" spans="1:8" x14ac:dyDescent="0.25">
      <c r="A57" s="2">
        <v>33</v>
      </c>
      <c r="B57" s="47" t="s">
        <v>37</v>
      </c>
      <c r="C57" s="47"/>
      <c r="D57" s="2" t="s">
        <v>80</v>
      </c>
      <c r="E57" s="2" t="s">
        <v>81</v>
      </c>
      <c r="F57" s="2" t="s">
        <v>82</v>
      </c>
      <c r="G57" s="2" t="s">
        <v>82</v>
      </c>
      <c r="H57" s="2" t="s">
        <v>82</v>
      </c>
    </row>
    <row r="58" spans="1:8" x14ac:dyDescent="0.25">
      <c r="A58" s="2">
        <v>34</v>
      </c>
      <c r="B58" s="47" t="s">
        <v>83</v>
      </c>
      <c r="C58" s="47"/>
      <c r="D58" s="2" t="s">
        <v>84</v>
      </c>
      <c r="E58" s="18" t="s">
        <v>80</v>
      </c>
      <c r="F58" s="18" t="s">
        <v>80</v>
      </c>
      <c r="G58" s="18">
        <v>7945.22</v>
      </c>
      <c r="H58" s="18">
        <v>13291.6</v>
      </c>
    </row>
    <row r="59" spans="1:8" x14ac:dyDescent="0.25">
      <c r="A59" s="2">
        <v>35</v>
      </c>
      <c r="B59" s="47" t="s">
        <v>85</v>
      </c>
      <c r="C59" s="47"/>
      <c r="D59" s="2" t="s">
        <v>12</v>
      </c>
      <c r="E59" s="18" t="s">
        <v>80</v>
      </c>
      <c r="F59" s="18" t="s">
        <v>80</v>
      </c>
      <c r="G59" s="18">
        <v>70990.509999999995</v>
      </c>
      <c r="H59" s="18">
        <v>134952.79999999999</v>
      </c>
    </row>
    <row r="60" spans="1:8" x14ac:dyDescent="0.25">
      <c r="A60" s="2">
        <v>36</v>
      </c>
      <c r="B60" s="47" t="s">
        <v>86</v>
      </c>
      <c r="C60" s="47"/>
      <c r="D60" s="2" t="s">
        <v>12</v>
      </c>
      <c r="E60" s="18" t="s">
        <v>80</v>
      </c>
      <c r="F60" s="18" t="s">
        <v>80</v>
      </c>
      <c r="G60" s="18">
        <v>54291.62</v>
      </c>
      <c r="H60" s="18">
        <v>99872.71</v>
      </c>
    </row>
    <row r="61" spans="1:8" x14ac:dyDescent="0.25">
      <c r="A61" s="2">
        <v>37</v>
      </c>
      <c r="B61" s="47" t="s">
        <v>87</v>
      </c>
      <c r="C61" s="47"/>
      <c r="D61" s="2" t="s">
        <v>12</v>
      </c>
      <c r="E61" s="18" t="s">
        <v>80</v>
      </c>
      <c r="F61" s="18" t="s">
        <v>80</v>
      </c>
      <c r="G61" s="18">
        <v>16698.89</v>
      </c>
      <c r="H61" s="18">
        <v>35080.089999999997</v>
      </c>
    </row>
    <row r="62" spans="1:8" ht="48" customHeight="1" x14ac:dyDescent="0.25">
      <c r="A62" s="19">
        <v>38</v>
      </c>
      <c r="B62" s="59" t="s">
        <v>88</v>
      </c>
      <c r="C62" s="59"/>
      <c r="D62" s="19" t="s">
        <v>12</v>
      </c>
      <c r="E62" s="14" t="s">
        <v>80</v>
      </c>
      <c r="F62" s="14" t="s">
        <v>80</v>
      </c>
      <c r="G62" s="14">
        <v>121823.12</v>
      </c>
      <c r="H62" s="14">
        <v>187831.88</v>
      </c>
    </row>
    <row r="63" spans="1:8" ht="48" customHeight="1" x14ac:dyDescent="0.25">
      <c r="A63" s="19">
        <v>39</v>
      </c>
      <c r="B63" s="59" t="s">
        <v>89</v>
      </c>
      <c r="C63" s="59"/>
      <c r="D63" s="19" t="s">
        <v>12</v>
      </c>
      <c r="E63" s="14" t="s">
        <v>80</v>
      </c>
      <c r="F63" s="14" t="s">
        <v>80</v>
      </c>
      <c r="G63" s="14">
        <v>54291.62</v>
      </c>
      <c r="H63" s="14">
        <v>99872.71</v>
      </c>
    </row>
    <row r="64" spans="1:8" ht="48" customHeight="1" x14ac:dyDescent="0.25">
      <c r="A64" s="19">
        <v>40</v>
      </c>
      <c r="B64" s="59" t="s">
        <v>90</v>
      </c>
      <c r="C64" s="59"/>
      <c r="D64" s="19" t="s">
        <v>12</v>
      </c>
      <c r="E64" s="14" t="s">
        <v>80</v>
      </c>
      <c r="F64" s="14" t="s">
        <v>80</v>
      </c>
      <c r="G64" s="14">
        <v>67531.5</v>
      </c>
      <c r="H64" s="14">
        <v>87959.17</v>
      </c>
    </row>
    <row r="65" spans="1:8" ht="48" customHeight="1" x14ac:dyDescent="0.25">
      <c r="A65" s="19">
        <v>41</v>
      </c>
      <c r="B65" s="59" t="s">
        <v>91</v>
      </c>
      <c r="C65" s="59"/>
      <c r="D65" s="19" t="s">
        <v>12</v>
      </c>
      <c r="E65" s="14" t="s">
        <v>80</v>
      </c>
      <c r="F65" s="14" t="s">
        <v>80</v>
      </c>
      <c r="G65" s="14">
        <v>0</v>
      </c>
      <c r="H65" s="14">
        <v>0</v>
      </c>
    </row>
    <row r="66" spans="1:8" x14ac:dyDescent="0.25">
      <c r="A66" s="46" t="s">
        <v>92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93</v>
      </c>
      <c r="B67" s="56" t="s">
        <v>59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94</v>
      </c>
      <c r="B68" s="56" t="s">
        <v>62</v>
      </c>
      <c r="C68" s="57"/>
      <c r="D68" s="57"/>
      <c r="E68" s="57"/>
      <c r="F68" s="58"/>
      <c r="G68" s="16" t="s">
        <v>60</v>
      </c>
      <c r="H68" s="7">
        <f>D68/2734.06</f>
        <v>0</v>
      </c>
    </row>
    <row r="69" spans="1:8" x14ac:dyDescent="0.25">
      <c r="A69" s="17" t="s">
        <v>95</v>
      </c>
      <c r="B69" s="56" t="s">
        <v>64</v>
      </c>
      <c r="C69" s="57"/>
      <c r="D69" s="57"/>
      <c r="E69" s="57"/>
      <c r="F69" s="58"/>
      <c r="G69" s="16" t="s">
        <v>60</v>
      </c>
      <c r="H69" s="7">
        <f>D69/2734.06</f>
        <v>0</v>
      </c>
    </row>
    <row r="70" spans="1:8" x14ac:dyDescent="0.25">
      <c r="A70" s="17" t="s">
        <v>96</v>
      </c>
      <c r="B70" s="56" t="s">
        <v>66</v>
      </c>
      <c r="C70" s="57"/>
      <c r="D70" s="57"/>
      <c r="E70" s="57"/>
      <c r="F70" s="58"/>
      <c r="G70" s="16" t="s">
        <v>12</v>
      </c>
      <c r="H70" s="7">
        <f>D70/2734.06</f>
        <v>0</v>
      </c>
    </row>
    <row r="71" spans="1:8" x14ac:dyDescent="0.25">
      <c r="A71" s="46" t="s">
        <v>97</v>
      </c>
      <c r="B71" s="46"/>
      <c r="C71" s="46"/>
      <c r="D71" s="46"/>
      <c r="E71" s="46"/>
      <c r="F71" s="46"/>
      <c r="G71" s="46"/>
      <c r="H71" s="46"/>
    </row>
    <row r="72" spans="1:8" x14ac:dyDescent="0.25">
      <c r="A72" s="17" t="s">
        <v>98</v>
      </c>
      <c r="B72" s="56" t="s">
        <v>99</v>
      </c>
      <c r="C72" s="57"/>
      <c r="D72" s="57"/>
      <c r="E72" s="57"/>
      <c r="F72" s="58"/>
      <c r="G72" s="16" t="s">
        <v>60</v>
      </c>
      <c r="H72" s="7"/>
    </row>
    <row r="73" spans="1:8" x14ac:dyDescent="0.25">
      <c r="A73" s="17" t="s">
        <v>100</v>
      </c>
      <c r="B73" s="56" t="s">
        <v>101</v>
      </c>
      <c r="C73" s="57"/>
      <c r="D73" s="57"/>
      <c r="E73" s="57"/>
      <c r="F73" s="58"/>
      <c r="G73" s="16" t="s">
        <v>60</v>
      </c>
      <c r="H73" s="7"/>
    </row>
    <row r="74" spans="1:8" x14ac:dyDescent="0.25">
      <c r="A74" s="17" t="s">
        <v>102</v>
      </c>
      <c r="B74" s="56" t="s">
        <v>103</v>
      </c>
      <c r="C74" s="57"/>
      <c r="D74" s="57"/>
      <c r="E74" s="57"/>
      <c r="F74" s="58"/>
      <c r="G74" s="16" t="s">
        <v>12</v>
      </c>
      <c r="H74" s="7"/>
    </row>
    <row r="76" spans="1:8" ht="58.5" customHeight="1" x14ac:dyDescent="0.25">
      <c r="A76" s="60" t="s">
        <v>104</v>
      </c>
      <c r="B76" s="60"/>
      <c r="C76" s="60"/>
      <c r="D76" s="60"/>
      <c r="E76" s="60"/>
      <c r="F76" s="60"/>
      <c r="G76" s="60"/>
      <c r="H76" s="60"/>
    </row>
  </sheetData>
  <mergeCells count="91">
    <mergeCell ref="A76:H76"/>
    <mergeCell ref="B40:C40"/>
    <mergeCell ref="E40:F40"/>
    <mergeCell ref="B41:C41"/>
    <mergeCell ref="E41:F41"/>
    <mergeCell ref="B42:C42"/>
    <mergeCell ref="E42:F42"/>
    <mergeCell ref="B69:F69"/>
    <mergeCell ref="B70:F70"/>
    <mergeCell ref="A71:H71"/>
    <mergeCell ref="B72:F72"/>
    <mergeCell ref="B73:F73"/>
    <mergeCell ref="B74:F74"/>
    <mergeCell ref="B63:C63"/>
    <mergeCell ref="B64:C64"/>
    <mergeCell ref="B65:C65"/>
    <mergeCell ref="A66:H66"/>
    <mergeCell ref="B67:F67"/>
    <mergeCell ref="B68:F68"/>
    <mergeCell ref="B57:C57"/>
    <mergeCell ref="B58:C58"/>
    <mergeCell ref="B59:C59"/>
    <mergeCell ref="B60:C60"/>
    <mergeCell ref="B61:C61"/>
    <mergeCell ref="B62:C62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44:F4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A43:H43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A61" sqref="A61:H6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154</v>
      </c>
      <c r="F1" t="s">
        <v>33</v>
      </c>
      <c r="G1">
        <v>4345.1000000000004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19155.73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620989.38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640145.11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1049217.8899999999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903151.76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146066.13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945994.34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924276.69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21717.65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325004.96000000002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13710.3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724212.97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737923.27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380939.4</v>
      </c>
      <c r="E27" s="49" t="s">
        <v>41</v>
      </c>
      <c r="F27" s="49"/>
      <c r="G27" s="9" t="s">
        <v>42</v>
      </c>
      <c r="H27" s="15">
        <f>D27/$G$1/12</f>
        <v>7.3059193114082532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47244.03</v>
      </c>
      <c r="E28" s="49" t="s">
        <v>41</v>
      </c>
      <c r="F28" s="49"/>
      <c r="G28" s="9" t="s">
        <v>42</v>
      </c>
      <c r="H28" s="15">
        <f t="shared" ref="H28:H37" si="0">D28/$G$1/12</f>
        <v>0.90607868633633271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5923.09</v>
      </c>
      <c r="E29" s="52" t="s">
        <v>41</v>
      </c>
      <c r="F29" s="53"/>
      <c r="G29" s="9" t="s">
        <v>42</v>
      </c>
      <c r="H29" s="15">
        <f t="shared" si="0"/>
        <v>0.11359711705906268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28677.66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85115.78</v>
      </c>
      <c r="E31" s="49" t="s">
        <v>51</v>
      </c>
      <c r="F31" s="49"/>
      <c r="G31" s="9" t="s">
        <v>42</v>
      </c>
      <c r="H31" s="15">
        <f t="shared" si="0"/>
        <v>1.6324093039669203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8.0550505166739547E-2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5.7536075119099667E-2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-7.6714766825466225E-3</v>
      </c>
    </row>
    <row r="35" spans="1:8" ht="14.25" customHeight="1" x14ac:dyDescent="0.25">
      <c r="A35" s="13" t="s">
        <v>56</v>
      </c>
      <c r="B35" s="51" t="s">
        <v>110</v>
      </c>
      <c r="C35" s="51"/>
      <c r="D35" s="14">
        <v>3501.22</v>
      </c>
      <c r="E35" s="49"/>
      <c r="F35" s="49"/>
      <c r="G35" s="9" t="s">
        <v>42</v>
      </c>
      <c r="H35" s="15">
        <f t="shared" si="0"/>
        <v>6.7148818976164718E-2</v>
      </c>
    </row>
    <row r="36" spans="1:8" ht="29.25" customHeight="1" x14ac:dyDescent="0.25">
      <c r="A36" s="13" t="s">
        <v>111</v>
      </c>
      <c r="B36" s="51" t="s">
        <v>156</v>
      </c>
      <c r="C36" s="51"/>
      <c r="D36" s="14">
        <v>1534</v>
      </c>
      <c r="E36" s="49"/>
      <c r="F36" s="49"/>
      <c r="G36" s="9" t="s">
        <v>42</v>
      </c>
      <c r="H36" s="15">
        <f t="shared" si="0"/>
        <v>2.9420113077566298E-2</v>
      </c>
    </row>
    <row r="37" spans="1:8" ht="15" customHeight="1" x14ac:dyDescent="0.25">
      <c r="A37" s="13" t="s">
        <v>125</v>
      </c>
      <c r="B37" s="51" t="s">
        <v>157</v>
      </c>
      <c r="C37" s="51"/>
      <c r="D37" s="14">
        <v>83787.5</v>
      </c>
      <c r="E37" s="49"/>
      <c r="F37" s="49"/>
      <c r="G37" s="9" t="s">
        <v>42</v>
      </c>
      <c r="H37" s="15">
        <f t="shared" si="0"/>
        <v>1.6069346313471879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20037.2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174569.28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194606.48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18640.3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192884.59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211524.89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12">
        <v>32</v>
      </c>
      <c r="B51" s="59" t="s">
        <v>75</v>
      </c>
      <c r="C51" s="59"/>
      <c r="D51" s="12" t="s">
        <v>37</v>
      </c>
      <c r="E51" s="12" t="s">
        <v>76</v>
      </c>
      <c r="F51" s="12" t="s">
        <v>77</v>
      </c>
      <c r="G51" s="12" t="s">
        <v>78</v>
      </c>
      <c r="H51" s="12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624.85</v>
      </c>
      <c r="F53" s="18">
        <v>4817.92</v>
      </c>
      <c r="G53" s="18">
        <v>5880.18</v>
      </c>
      <c r="H53" s="18">
        <v>11075.21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650553.81000000006</v>
      </c>
      <c r="F54" s="18">
        <v>343555.15</v>
      </c>
      <c r="G54" s="18">
        <v>65012.51</v>
      </c>
      <c r="H54" s="18">
        <v>119672.5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698887.3</v>
      </c>
      <c r="F55" s="18">
        <v>301993.73</v>
      </c>
      <c r="G55" s="18">
        <v>55426.720000000001</v>
      </c>
      <c r="H55" s="18">
        <v>104170.88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-48333.49</v>
      </c>
      <c r="F56" s="18">
        <v>41561.42</v>
      </c>
      <c r="G56" s="18">
        <v>9585.7900000000009</v>
      </c>
      <c r="H56" s="18">
        <v>15501.62</v>
      </c>
    </row>
    <row r="57" spans="1:8" ht="48" customHeight="1" x14ac:dyDescent="0.25">
      <c r="A57" s="19">
        <v>38</v>
      </c>
      <c r="B57" s="59" t="s">
        <v>88</v>
      </c>
      <c r="C57" s="59"/>
      <c r="D57" s="19" t="s">
        <v>12</v>
      </c>
      <c r="E57" s="14">
        <v>515693.3</v>
      </c>
      <c r="F57" s="14">
        <v>257681.5</v>
      </c>
      <c r="G57" s="14">
        <v>83700.13</v>
      </c>
      <c r="H57" s="14">
        <v>131535.07</v>
      </c>
    </row>
    <row r="58" spans="1:8" ht="48" customHeight="1" x14ac:dyDescent="0.25">
      <c r="A58" s="19">
        <v>39</v>
      </c>
      <c r="B58" s="59" t="s">
        <v>89</v>
      </c>
      <c r="C58" s="59"/>
      <c r="D58" s="19" t="s">
        <v>12</v>
      </c>
      <c r="E58" s="14">
        <v>698887.3</v>
      </c>
      <c r="F58" s="14">
        <v>301993.73</v>
      </c>
      <c r="G58" s="14">
        <v>55426.720000000001</v>
      </c>
      <c r="H58" s="14">
        <v>104170.88</v>
      </c>
    </row>
    <row r="59" spans="1:8" ht="48" customHeight="1" x14ac:dyDescent="0.25">
      <c r="A59" s="19">
        <v>40</v>
      </c>
      <c r="B59" s="59" t="s">
        <v>90</v>
      </c>
      <c r="C59" s="59"/>
      <c r="D59" s="19" t="s">
        <v>12</v>
      </c>
      <c r="E59" s="14">
        <v>-183194</v>
      </c>
      <c r="F59" s="14">
        <v>-44312.23</v>
      </c>
      <c r="G59" s="14">
        <v>28273.41</v>
      </c>
      <c r="H59" s="14">
        <v>27364.19</v>
      </c>
    </row>
    <row r="60" spans="1:8" ht="48" customHeight="1" x14ac:dyDescent="0.25">
      <c r="A60" s="19">
        <v>41</v>
      </c>
      <c r="B60" s="59" t="s">
        <v>91</v>
      </c>
      <c r="C60" s="59"/>
      <c r="D60" s="19" t="s">
        <v>12</v>
      </c>
      <c r="E60" s="14">
        <v>0</v>
      </c>
      <c r="F60" s="14">
        <v>0</v>
      </c>
      <c r="G60" s="14">
        <v>0</v>
      </c>
      <c r="H60" s="14">
        <v>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A71:H71"/>
    <mergeCell ref="B64:F64"/>
    <mergeCell ref="B65:F65"/>
    <mergeCell ref="A66:H66"/>
    <mergeCell ref="B67:F67"/>
    <mergeCell ref="B68:F68"/>
    <mergeCell ref="B69:F69"/>
    <mergeCell ref="B63:F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51:C51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A38:H38"/>
    <mergeCell ref="B39:F39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158</v>
      </c>
      <c r="F1" t="s">
        <v>33</v>
      </c>
      <c r="G1">
        <v>6330.2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21050.45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242374.47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263424.92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1467772.53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1063596.25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404176.28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1443819.95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1433169.95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10650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1201445.48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26646.23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266327.05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292973.28000000003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570632.07999999996</v>
      </c>
      <c r="E27" s="49" t="s">
        <v>41</v>
      </c>
      <c r="F27" s="49"/>
      <c r="G27" s="9" t="s">
        <v>42</v>
      </c>
      <c r="H27" s="15">
        <f>D27/$G$1/12</f>
        <v>7.5120333217486541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66632.460000000006</v>
      </c>
      <c r="E28" s="49" t="s">
        <v>41</v>
      </c>
      <c r="F28" s="49"/>
      <c r="G28" s="9" t="s">
        <v>42</v>
      </c>
      <c r="H28" s="15">
        <f t="shared" ref="H28:H36" si="0">D28/$G$1/12</f>
        <v>0.87717686644971737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13163.59</v>
      </c>
      <c r="E29" s="52" t="s">
        <v>41</v>
      </c>
      <c r="F29" s="53"/>
      <c r="G29" s="9" t="s">
        <v>42</v>
      </c>
      <c r="H29" s="15">
        <f t="shared" si="0"/>
        <v>0.17329086495424051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41779.32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133508.07</v>
      </c>
      <c r="E31" s="49" t="s">
        <v>51</v>
      </c>
      <c r="F31" s="49"/>
      <c r="G31" s="9" t="s">
        <v>42</v>
      </c>
      <c r="H31" s="15">
        <f t="shared" si="0"/>
        <v>1.7575546586205808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0.11058102429623078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23000</v>
      </c>
      <c r="E33" s="49" t="s">
        <v>41</v>
      </c>
      <c r="F33" s="49"/>
      <c r="G33" s="9" t="s">
        <v>42</v>
      </c>
      <c r="H33" s="15">
        <f t="shared" si="0"/>
        <v>0.3027813760492033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-5.2657630617252748E-3</v>
      </c>
    </row>
    <row r="35" spans="1:8" ht="14.25" customHeight="1" x14ac:dyDescent="0.25">
      <c r="A35" s="13" t="s">
        <v>56</v>
      </c>
      <c r="B35" s="51" t="s">
        <v>150</v>
      </c>
      <c r="C35" s="51"/>
      <c r="D35" s="14">
        <v>9222.35</v>
      </c>
      <c r="E35" s="49"/>
      <c r="F35" s="49"/>
      <c r="G35" s="9" t="s">
        <v>42</v>
      </c>
      <c r="H35" s="15">
        <f t="shared" si="0"/>
        <v>0.12140677493075523</v>
      </c>
    </row>
    <row r="36" spans="1:8" ht="14.25" customHeight="1" x14ac:dyDescent="0.25">
      <c r="A36" s="13" t="s">
        <v>111</v>
      </c>
      <c r="B36" s="51" t="s">
        <v>159</v>
      </c>
      <c r="C36" s="51"/>
      <c r="D36" s="14">
        <v>32874.19</v>
      </c>
      <c r="E36" s="49"/>
      <c r="F36" s="49"/>
      <c r="G36" s="9" t="s">
        <v>42</v>
      </c>
      <c r="H36" s="15">
        <f t="shared" si="0"/>
        <v>0.43276923846534604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43542.1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168221.25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211763.35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30982.36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262203.65999999997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293186.02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1027.75</v>
      </c>
      <c r="F52" s="18">
        <v>7267.87</v>
      </c>
      <c r="G52" s="18">
        <v>9626.4599999999991</v>
      </c>
      <c r="H52" s="18">
        <v>16532.400000000001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1062196.6200000001</v>
      </c>
      <c r="F53" s="18">
        <v>527317.61</v>
      </c>
      <c r="G53" s="18">
        <v>93869.52</v>
      </c>
      <c r="H53" s="18">
        <v>173657.1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1026628.89</v>
      </c>
      <c r="F54" s="18">
        <v>483854.18</v>
      </c>
      <c r="G54" s="18">
        <v>88271.11</v>
      </c>
      <c r="H54" s="18">
        <v>164304.26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35567.730000000003</v>
      </c>
      <c r="F55" s="18">
        <v>43463.43</v>
      </c>
      <c r="G55" s="18">
        <v>5598.41</v>
      </c>
      <c r="H55" s="18">
        <v>9352.84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>
        <v>1000463.93</v>
      </c>
      <c r="F56" s="14">
        <v>461263.99</v>
      </c>
      <c r="G56" s="14">
        <v>128193.25</v>
      </c>
      <c r="H56" s="14">
        <v>211070.68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>
        <v>1026628.89</v>
      </c>
      <c r="F57" s="14">
        <v>483854.18</v>
      </c>
      <c r="G57" s="14">
        <v>88271.11</v>
      </c>
      <c r="H57" s="14">
        <v>164304.26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>
        <v>-26164.959999999999</v>
      </c>
      <c r="F58" s="14">
        <v>-22590.19</v>
      </c>
      <c r="G58" s="14">
        <v>39922.14</v>
      </c>
      <c r="H58" s="14">
        <v>46766.42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>
        <v>0</v>
      </c>
      <c r="F59" s="14">
        <v>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67:F67"/>
    <mergeCell ref="B68:F68"/>
    <mergeCell ref="A70:H70"/>
    <mergeCell ref="B61:F61"/>
    <mergeCell ref="B62:F62"/>
    <mergeCell ref="B63:F63"/>
    <mergeCell ref="B64:F64"/>
    <mergeCell ref="A65:H65"/>
    <mergeCell ref="B66:F66"/>
    <mergeCell ref="A60:H60"/>
    <mergeCell ref="A49:H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F48"/>
    <mergeCell ref="A37:H37"/>
    <mergeCell ref="B38:F38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35:C35"/>
    <mergeCell ref="E35:F35"/>
    <mergeCell ref="B36:C36"/>
    <mergeCell ref="E36:F36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160</v>
      </c>
      <c r="F1" t="s">
        <v>33</v>
      </c>
      <c r="G1">
        <v>1261.8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16.98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119406.56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119423.54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377027.98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287082.43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89945.55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375444.29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371844.29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3600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256037.73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2415.34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120990.25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123405.59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128810.88</v>
      </c>
      <c r="E27" s="49" t="s">
        <v>41</v>
      </c>
      <c r="F27" s="49"/>
      <c r="G27" s="9" t="s">
        <v>42</v>
      </c>
      <c r="H27" s="15">
        <f>D27/$G$1/12</f>
        <v>8.5070851165002388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17669.14</v>
      </c>
      <c r="E28" s="49" t="s">
        <v>41</v>
      </c>
      <c r="F28" s="49"/>
      <c r="G28" s="9" t="s">
        <v>42</v>
      </c>
      <c r="H28" s="15">
        <f t="shared" ref="H28:H36" si="0">D28/$G$1/12</f>
        <v>1.166926876948275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1506.96</v>
      </c>
      <c r="E29" s="52" t="s">
        <v>41</v>
      </c>
      <c r="F29" s="53"/>
      <c r="G29" s="9" t="s">
        <v>42</v>
      </c>
      <c r="H29" s="15">
        <f t="shared" si="0"/>
        <v>9.9524488825487409E-2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8327.8799999999992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28488.85</v>
      </c>
      <c r="E31" s="49" t="s">
        <v>51</v>
      </c>
      <c r="F31" s="49"/>
      <c r="G31" s="9" t="s">
        <v>42</v>
      </c>
      <c r="H31" s="15">
        <f t="shared" si="0"/>
        <v>1.8814953505574048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0.27738151846568398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0.19812965604691712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-2.6417287472922282E-2</v>
      </c>
    </row>
    <row r="35" spans="1:8" ht="14.25" customHeight="1" x14ac:dyDescent="0.25">
      <c r="A35" s="13" t="s">
        <v>56</v>
      </c>
      <c r="B35" s="51" t="s">
        <v>163</v>
      </c>
      <c r="C35" s="51"/>
      <c r="D35" s="14">
        <v>2360</v>
      </c>
      <c r="E35" s="49"/>
      <c r="F35" s="49"/>
      <c r="G35" s="9" t="s">
        <v>42</v>
      </c>
      <c r="H35" s="15">
        <f t="shared" si="0"/>
        <v>0.15586199609024146</v>
      </c>
    </row>
    <row r="36" spans="1:8" ht="14.25" customHeight="1" x14ac:dyDescent="0.25">
      <c r="A36" s="13" t="s">
        <v>111</v>
      </c>
      <c r="B36" s="51" t="s">
        <v>110</v>
      </c>
      <c r="C36" s="51"/>
      <c r="D36" s="14">
        <v>998.77</v>
      </c>
      <c r="E36" s="49"/>
      <c r="F36" s="49"/>
      <c r="G36" s="9" t="s">
        <v>42</v>
      </c>
      <c r="H36" s="15">
        <f t="shared" si="0"/>
        <v>6.5961985523326466E-2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2676.25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223702.25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226378.5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7173.56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266226.52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273400.08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347.48</v>
      </c>
      <c r="F52" s="18">
        <v>2018.65</v>
      </c>
      <c r="G52" s="18">
        <v>2787.48</v>
      </c>
      <c r="H52" s="18">
        <v>4744.8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363924.39</v>
      </c>
      <c r="F53" s="18">
        <v>146395.09</v>
      </c>
      <c r="G53" s="18">
        <v>28667.56</v>
      </c>
      <c r="H53" s="18">
        <v>51078.2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342765.77</v>
      </c>
      <c r="F54" s="18">
        <v>130600.55</v>
      </c>
      <c r="G54" s="18">
        <v>27147.29</v>
      </c>
      <c r="H54" s="18">
        <v>47027.33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21158.62</v>
      </c>
      <c r="F55" s="18">
        <v>15794.54</v>
      </c>
      <c r="G55" s="18">
        <v>1520.27</v>
      </c>
      <c r="H55" s="18">
        <v>4050.87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>
        <v>308340.7</v>
      </c>
      <c r="F56" s="14">
        <v>200885.99</v>
      </c>
      <c r="G56" s="14">
        <v>31636.35</v>
      </c>
      <c r="H56" s="14">
        <v>54871.1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>
        <v>342765.77</v>
      </c>
      <c r="F57" s="14">
        <v>130600.55</v>
      </c>
      <c r="G57" s="14">
        <v>27147.29</v>
      </c>
      <c r="H57" s="14">
        <v>47027.33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>
        <v>-34425.07</v>
      </c>
      <c r="F58" s="14">
        <v>70285.440000000002</v>
      </c>
      <c r="G58" s="14">
        <v>4489.0600000000004</v>
      </c>
      <c r="H58" s="14">
        <v>7843.77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>
        <v>0</v>
      </c>
      <c r="F59" s="14">
        <v>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38:F38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H37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164</v>
      </c>
      <c r="F1" t="s">
        <v>33</v>
      </c>
      <c r="G1">
        <v>3344.4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12141.17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140258.29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152399.46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778055.3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567099.43999999994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210955.86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758171.15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748221.15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9950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617912.86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13686.29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160142.44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173828.73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330257.77</v>
      </c>
      <c r="E27" s="49" t="s">
        <v>41</v>
      </c>
      <c r="F27" s="49"/>
      <c r="G27" s="9" t="s">
        <v>42</v>
      </c>
      <c r="H27" s="15">
        <f>D27/$G$1/12</f>
        <v>8.2291235597815255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25808.400000000001</v>
      </c>
      <c r="E28" s="49" t="s">
        <v>41</v>
      </c>
      <c r="F28" s="49"/>
      <c r="G28" s="9" t="s">
        <v>42</v>
      </c>
      <c r="H28" s="15">
        <f t="shared" ref="H28:H36" si="0">D28/$G$1/12</f>
        <v>0.64307499102978116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2547.12</v>
      </c>
      <c r="E29" s="52" t="s">
        <v>41</v>
      </c>
      <c r="F29" s="53"/>
      <c r="G29" s="9" t="s">
        <v>42</v>
      </c>
      <c r="H29" s="15">
        <f t="shared" si="0"/>
        <v>6.3467288601841879E-2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22073.040000000001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63193.42</v>
      </c>
      <c r="E31" s="49" t="s">
        <v>51</v>
      </c>
      <c r="F31" s="49"/>
      <c r="G31" s="9" t="s">
        <v>42</v>
      </c>
      <c r="H31" s="15">
        <f t="shared" si="0"/>
        <v>1.5746078020970378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0.10465255352230594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7.4751823944504248E-2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-9.9669098592672315E-3</v>
      </c>
    </row>
    <row r="35" spans="1:8" ht="14.25" customHeight="1" x14ac:dyDescent="0.25">
      <c r="A35" s="13" t="s">
        <v>56</v>
      </c>
      <c r="B35" s="51" t="s">
        <v>130</v>
      </c>
      <c r="C35" s="51"/>
      <c r="D35" s="14">
        <v>4962.04</v>
      </c>
      <c r="E35" s="49"/>
      <c r="F35" s="49"/>
      <c r="G35" s="9" t="s">
        <v>42</v>
      </c>
      <c r="H35" s="15">
        <f t="shared" si="0"/>
        <v>0.12364051349519595</v>
      </c>
    </row>
    <row r="36" spans="1:8" ht="14.25" customHeight="1" x14ac:dyDescent="0.25">
      <c r="A36" s="13" t="s">
        <v>111</v>
      </c>
      <c r="B36" s="51" t="s">
        <v>110</v>
      </c>
      <c r="C36" s="51"/>
      <c r="D36" s="14">
        <v>1836.27</v>
      </c>
      <c r="E36" s="49"/>
      <c r="F36" s="49"/>
      <c r="G36" s="9" t="s">
        <v>42</v>
      </c>
      <c r="H36" s="15">
        <f t="shared" si="0"/>
        <v>4.5754843918191603E-2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41365.79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160891.66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202257.45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19884.02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286094.49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305978.51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585.08000000000004</v>
      </c>
      <c r="F52" s="18">
        <v>4333.78</v>
      </c>
      <c r="G52" s="18">
        <v>6034.25</v>
      </c>
      <c r="H52" s="18">
        <v>10218.15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603198.35</v>
      </c>
      <c r="F53" s="18">
        <v>316522.23999999999</v>
      </c>
      <c r="G53" s="18">
        <v>58966.05</v>
      </c>
      <c r="H53" s="18">
        <v>112194.6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515014.7</v>
      </c>
      <c r="F54" s="18">
        <v>288475.23</v>
      </c>
      <c r="G54" s="18">
        <v>57064.53</v>
      </c>
      <c r="H54" s="18">
        <v>105124.47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88183.65</v>
      </c>
      <c r="F55" s="18">
        <v>28047.01</v>
      </c>
      <c r="G55" s="18">
        <v>1901.52</v>
      </c>
      <c r="H55" s="18">
        <v>7070.13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>
        <v>538313.28</v>
      </c>
      <c r="F56" s="14">
        <v>279827.59999999998</v>
      </c>
      <c r="G56" s="14">
        <v>75733.38</v>
      </c>
      <c r="H56" s="14">
        <v>128899.54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>
        <v>515014.7</v>
      </c>
      <c r="F57" s="14">
        <v>288475.23</v>
      </c>
      <c r="G57" s="14">
        <v>57064.53</v>
      </c>
      <c r="H57" s="14">
        <v>105124.47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>
        <v>23298.58</v>
      </c>
      <c r="F58" s="14">
        <v>-8647.6299999999992</v>
      </c>
      <c r="G58" s="14">
        <v>18668.849999999999</v>
      </c>
      <c r="H58" s="14">
        <v>23775.07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>
        <v>0</v>
      </c>
      <c r="F59" s="14">
        <v>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38:F38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H37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A64" sqref="A64:H6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166</v>
      </c>
      <c r="F1" t="s">
        <v>33</v>
      </c>
      <c r="G1">
        <v>2924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42064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506379.93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506379.93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0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391979.06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391979.06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391979.06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5146.9399999999996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114400.87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119547.81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178847.67</v>
      </c>
      <c r="E27" s="49" t="s">
        <v>41</v>
      </c>
      <c r="F27" s="49"/>
      <c r="G27" s="9" t="s">
        <v>42</v>
      </c>
      <c r="H27" s="15">
        <f>D27/$G$1/12</f>
        <v>5.0971178180574563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19012.240000000002</v>
      </c>
      <c r="E28" s="49" t="s">
        <v>41</v>
      </c>
      <c r="F28" s="49"/>
      <c r="G28" s="9" t="s">
        <v>42</v>
      </c>
      <c r="H28" s="15">
        <f t="shared" ref="H28:H36" si="0">D28/$G$1/12</f>
        <v>0.54184450524395811</v>
      </c>
    </row>
    <row r="29" spans="1:8" ht="15" customHeight="1" x14ac:dyDescent="0.25">
      <c r="A29" s="13" t="s">
        <v>45</v>
      </c>
      <c r="B29" s="47" t="s">
        <v>46</v>
      </c>
      <c r="C29" s="47"/>
      <c r="D29" s="14"/>
      <c r="E29" s="52" t="s">
        <v>41</v>
      </c>
      <c r="F29" s="53"/>
      <c r="G29" s="9" t="s">
        <v>42</v>
      </c>
      <c r="H29" s="15">
        <f t="shared" si="0"/>
        <v>0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19298.400000000001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10877</v>
      </c>
      <c r="E31" s="49" t="s">
        <v>51</v>
      </c>
      <c r="F31" s="49"/>
      <c r="G31" s="9" t="s">
        <v>42</v>
      </c>
      <c r="H31" s="15">
        <f t="shared" si="0"/>
        <v>0.30999202006383947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8.5499316005471948E-2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22800</v>
      </c>
      <c r="E33" s="49" t="s">
        <v>41</v>
      </c>
      <c r="F33" s="49"/>
      <c r="G33" s="9" t="s">
        <v>42</v>
      </c>
      <c r="H33" s="15">
        <f t="shared" si="0"/>
        <v>0.64979480164158687</v>
      </c>
    </row>
    <row r="34" spans="1:8" ht="15" customHeight="1" x14ac:dyDescent="0.25">
      <c r="A34" s="13" t="s">
        <v>55</v>
      </c>
      <c r="B34" s="51" t="s">
        <v>168</v>
      </c>
      <c r="C34" s="51"/>
      <c r="D34" s="14">
        <v>73596</v>
      </c>
      <c r="E34" s="49" t="s">
        <v>41</v>
      </c>
      <c r="F34" s="49"/>
      <c r="G34" s="9" t="s">
        <v>42</v>
      </c>
      <c r="H34" s="15">
        <f t="shared" si="0"/>
        <v>2.0974692202462379</v>
      </c>
    </row>
    <row r="35" spans="1:8" ht="29.25" customHeight="1" x14ac:dyDescent="0.25">
      <c r="A35" s="13" t="s">
        <v>56</v>
      </c>
      <c r="B35" s="51" t="s">
        <v>169</v>
      </c>
      <c r="C35" s="51"/>
      <c r="D35" s="14">
        <v>4500</v>
      </c>
      <c r="E35" s="49" t="s">
        <v>170</v>
      </c>
      <c r="F35" s="49"/>
      <c r="G35" s="9" t="s">
        <v>42</v>
      </c>
      <c r="H35" s="15">
        <f t="shared" si="0"/>
        <v>0.12824897400820792</v>
      </c>
    </row>
    <row r="36" spans="1:8" ht="14.25" customHeight="1" x14ac:dyDescent="0.25">
      <c r="A36" s="13" t="s">
        <v>111</v>
      </c>
      <c r="B36" s="51" t="s">
        <v>171</v>
      </c>
      <c r="C36" s="51"/>
      <c r="D36" s="14">
        <v>1111.1199999999999</v>
      </c>
      <c r="E36" s="49" t="s">
        <v>170</v>
      </c>
      <c r="F36" s="49"/>
      <c r="G36" s="9" t="s">
        <v>42</v>
      </c>
      <c r="H36" s="15">
        <f t="shared" si="0"/>
        <v>3.1666666666666662E-2</v>
      </c>
    </row>
    <row r="37" spans="1:8" ht="14.25" customHeight="1" x14ac:dyDescent="0.25">
      <c r="A37" s="13" t="s">
        <v>111</v>
      </c>
      <c r="B37" s="51" t="s">
        <v>172</v>
      </c>
      <c r="C37" s="51"/>
      <c r="D37" s="14">
        <v>9600</v>
      </c>
      <c r="E37" s="49" t="s">
        <v>41</v>
      </c>
      <c r="F37" s="49"/>
      <c r="G37" s="9" t="s">
        <v>42</v>
      </c>
      <c r="H37" s="15">
        <f t="shared" ref="H37:H39" si="1">D37/$G$1/12</f>
        <v>0.27359781121751026</v>
      </c>
    </row>
    <row r="38" spans="1:8" ht="14.25" customHeight="1" x14ac:dyDescent="0.25">
      <c r="A38" s="13" t="s">
        <v>56</v>
      </c>
      <c r="B38" s="51" t="s">
        <v>173</v>
      </c>
      <c r="C38" s="51"/>
      <c r="D38" s="14">
        <v>22250</v>
      </c>
      <c r="E38" s="49"/>
      <c r="F38" s="49"/>
      <c r="G38" s="9" t="s">
        <v>42</v>
      </c>
      <c r="H38" s="15">
        <f t="shared" si="1"/>
        <v>0.63411992704058362</v>
      </c>
    </row>
    <row r="39" spans="1:8" ht="14.25" customHeight="1" x14ac:dyDescent="0.25">
      <c r="A39" s="13" t="s">
        <v>111</v>
      </c>
      <c r="B39" s="51" t="s">
        <v>174</v>
      </c>
      <c r="C39" s="51"/>
      <c r="D39" s="14">
        <v>13455.72</v>
      </c>
      <c r="E39" s="49"/>
      <c r="F39" s="49"/>
      <c r="G39" s="9" t="s">
        <v>42</v>
      </c>
      <c r="H39" s="15">
        <f t="shared" si="1"/>
        <v>0.38348495212038297</v>
      </c>
    </row>
    <row r="40" spans="1:8" ht="14.25" customHeight="1" x14ac:dyDescent="0.25">
      <c r="A40" s="13" t="s">
        <v>111</v>
      </c>
      <c r="B40" s="51" t="s">
        <v>123</v>
      </c>
      <c r="C40" s="51"/>
      <c r="D40" s="14">
        <v>9323.48</v>
      </c>
      <c r="E40" s="49"/>
      <c r="F40" s="49"/>
      <c r="G40" s="9" t="s">
        <v>42</v>
      </c>
      <c r="H40" s="15">
        <f t="shared" ref="H40" si="2">D40/$G$1/12</f>
        <v>0.2657170542635659</v>
      </c>
    </row>
    <row r="41" spans="1:8" x14ac:dyDescent="0.25">
      <c r="A41" s="46" t="s">
        <v>57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58</v>
      </c>
      <c r="B42" s="56" t="s">
        <v>59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61</v>
      </c>
      <c r="B43" s="56" t="s">
        <v>62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63</v>
      </c>
      <c r="B44" s="56" t="s">
        <v>64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65</v>
      </c>
      <c r="B45" s="56" t="s">
        <v>66</v>
      </c>
      <c r="C45" s="57"/>
      <c r="D45" s="57"/>
      <c r="E45" s="57"/>
      <c r="F45" s="58"/>
      <c r="G45" s="16" t="s">
        <v>12</v>
      </c>
      <c r="H45" s="7">
        <f>D45/2734.06</f>
        <v>0</v>
      </c>
    </row>
    <row r="46" spans="1:8" x14ac:dyDescent="0.25">
      <c r="A46" s="46" t="s">
        <v>67</v>
      </c>
      <c r="B46" s="46"/>
      <c r="C46" s="46"/>
      <c r="D46" s="46"/>
      <c r="E46" s="46"/>
      <c r="F46" s="46"/>
      <c r="G46" s="46"/>
      <c r="H46" s="46"/>
    </row>
    <row r="47" spans="1:8" x14ac:dyDescent="0.25">
      <c r="A47" s="17" t="s">
        <v>68</v>
      </c>
      <c r="B47" s="56" t="s">
        <v>14</v>
      </c>
      <c r="C47" s="57"/>
      <c r="D47" s="57"/>
      <c r="E47" s="57"/>
      <c r="F47" s="58"/>
      <c r="G47" s="16" t="s">
        <v>12</v>
      </c>
      <c r="H47" s="7">
        <v>0</v>
      </c>
    </row>
    <row r="48" spans="1:8" x14ac:dyDescent="0.25">
      <c r="A48" s="17" t="s">
        <v>69</v>
      </c>
      <c r="B48" s="56" t="s">
        <v>15</v>
      </c>
      <c r="C48" s="57"/>
      <c r="D48" s="57"/>
      <c r="E48" s="57"/>
      <c r="F48" s="58"/>
      <c r="G48" s="16" t="s">
        <v>12</v>
      </c>
      <c r="H48" s="7">
        <v>0</v>
      </c>
    </row>
    <row r="49" spans="1:8" x14ac:dyDescent="0.25">
      <c r="A49" s="17" t="s">
        <v>70</v>
      </c>
      <c r="B49" s="56" t="s">
        <v>16</v>
      </c>
      <c r="C49" s="57"/>
      <c r="D49" s="57"/>
      <c r="E49" s="57"/>
      <c r="F49" s="58"/>
      <c r="G49" s="16" t="s">
        <v>12</v>
      </c>
      <c r="H49" s="7">
        <v>0</v>
      </c>
    </row>
    <row r="50" spans="1:8" x14ac:dyDescent="0.25">
      <c r="A50" s="17" t="s">
        <v>71</v>
      </c>
      <c r="B50" s="56" t="s">
        <v>28</v>
      </c>
      <c r="C50" s="57"/>
      <c r="D50" s="57"/>
      <c r="E50" s="57"/>
      <c r="F50" s="58"/>
      <c r="G50" s="16" t="s">
        <v>12</v>
      </c>
      <c r="H50" s="7">
        <v>11436.19</v>
      </c>
    </row>
    <row r="51" spans="1:8" x14ac:dyDescent="0.25">
      <c r="A51" s="17" t="s">
        <v>72</v>
      </c>
      <c r="B51" s="56" t="s">
        <v>29</v>
      </c>
      <c r="C51" s="57"/>
      <c r="D51" s="57"/>
      <c r="E51" s="57"/>
      <c r="F51" s="58"/>
      <c r="G51" s="16" t="s">
        <v>12</v>
      </c>
      <c r="H51" s="7">
        <v>-291.51</v>
      </c>
    </row>
    <row r="52" spans="1:8" x14ac:dyDescent="0.25">
      <c r="A52" s="17" t="s">
        <v>73</v>
      </c>
      <c r="B52" s="56" t="s">
        <v>30</v>
      </c>
      <c r="C52" s="57"/>
      <c r="D52" s="57"/>
      <c r="E52" s="57"/>
      <c r="F52" s="58"/>
      <c r="G52" s="16" t="s">
        <v>12</v>
      </c>
      <c r="H52" s="7">
        <v>11144.68</v>
      </c>
    </row>
    <row r="53" spans="1:8" x14ac:dyDescent="0.25">
      <c r="A53" s="46" t="s">
        <v>74</v>
      </c>
      <c r="B53" s="46"/>
      <c r="C53" s="46"/>
      <c r="D53" s="46"/>
      <c r="E53" s="46"/>
      <c r="F53" s="46"/>
      <c r="G53" s="46"/>
      <c r="H53" s="46"/>
    </row>
    <row r="54" spans="1:8" ht="33.75" customHeight="1" x14ac:dyDescent="0.25">
      <c r="A54" s="12">
        <v>32</v>
      </c>
      <c r="B54" s="59" t="s">
        <v>75</v>
      </c>
      <c r="C54" s="59"/>
      <c r="D54" s="12" t="s">
        <v>37</v>
      </c>
      <c r="E54" s="12" t="s">
        <v>76</v>
      </c>
      <c r="F54" s="12" t="s">
        <v>77</v>
      </c>
      <c r="G54" s="12" t="s">
        <v>78</v>
      </c>
      <c r="H54" s="12" t="s">
        <v>79</v>
      </c>
    </row>
    <row r="55" spans="1:8" x14ac:dyDescent="0.25">
      <c r="A55" s="2">
        <v>33</v>
      </c>
      <c r="B55" s="47" t="s">
        <v>37</v>
      </c>
      <c r="C55" s="47"/>
      <c r="D55" s="2" t="s">
        <v>80</v>
      </c>
      <c r="E55" s="2" t="s">
        <v>81</v>
      </c>
      <c r="F55" s="2" t="s">
        <v>82</v>
      </c>
      <c r="G55" s="2" t="s">
        <v>82</v>
      </c>
      <c r="H55" s="2" t="s">
        <v>82</v>
      </c>
    </row>
    <row r="56" spans="1:8" x14ac:dyDescent="0.25">
      <c r="A56" s="2">
        <v>34</v>
      </c>
      <c r="B56" s="47" t="s">
        <v>83</v>
      </c>
      <c r="C56" s="47"/>
      <c r="D56" s="2" t="s">
        <v>84</v>
      </c>
      <c r="E56" s="18" t="s">
        <v>80</v>
      </c>
      <c r="F56" s="18" t="s">
        <v>80</v>
      </c>
      <c r="G56" s="18">
        <v>2459.7399999999998</v>
      </c>
      <c r="H56" s="18">
        <v>7220.82</v>
      </c>
    </row>
    <row r="57" spans="1:8" x14ac:dyDescent="0.25">
      <c r="A57" s="2">
        <v>35</v>
      </c>
      <c r="B57" s="47" t="s">
        <v>85</v>
      </c>
      <c r="C57" s="47"/>
      <c r="D57" s="2" t="s">
        <v>12</v>
      </c>
      <c r="E57" s="18" t="s">
        <v>80</v>
      </c>
      <c r="F57" s="18" t="s">
        <v>80</v>
      </c>
      <c r="G57" s="18">
        <v>19966.36</v>
      </c>
      <c r="H57" s="18">
        <v>20255.8</v>
      </c>
    </row>
    <row r="58" spans="1:8" x14ac:dyDescent="0.25">
      <c r="A58" s="2">
        <v>36</v>
      </c>
      <c r="B58" s="47" t="s">
        <v>86</v>
      </c>
      <c r="C58" s="47"/>
      <c r="D58" s="2" t="s">
        <v>12</v>
      </c>
      <c r="E58" s="18" t="s">
        <v>80</v>
      </c>
      <c r="F58" s="18" t="s">
        <v>80</v>
      </c>
      <c r="G58" s="18">
        <v>18216.439999999999</v>
      </c>
      <c r="H58" s="18">
        <v>19970.89</v>
      </c>
    </row>
    <row r="59" spans="1:8" x14ac:dyDescent="0.25">
      <c r="A59" s="2">
        <v>37</v>
      </c>
      <c r="B59" s="47" t="s">
        <v>87</v>
      </c>
      <c r="C59" s="47"/>
      <c r="D59" s="2" t="s">
        <v>12</v>
      </c>
      <c r="E59" s="18" t="s">
        <v>80</v>
      </c>
      <c r="F59" s="18" t="s">
        <v>80</v>
      </c>
      <c r="G59" s="18">
        <v>1749.92</v>
      </c>
      <c r="H59" s="18">
        <v>284.91000000000003</v>
      </c>
    </row>
    <row r="60" spans="1:8" ht="48" customHeight="1" x14ac:dyDescent="0.25">
      <c r="A60" s="19">
        <v>38</v>
      </c>
      <c r="B60" s="59" t="s">
        <v>88</v>
      </c>
      <c r="C60" s="59"/>
      <c r="D60" s="19" t="s">
        <v>12</v>
      </c>
      <c r="E60" s="14" t="s">
        <v>80</v>
      </c>
      <c r="F60" s="14" t="s">
        <v>80</v>
      </c>
      <c r="G60" s="14">
        <v>34626.36</v>
      </c>
      <c r="H60" s="14">
        <v>41406.92</v>
      </c>
    </row>
    <row r="61" spans="1:8" ht="48" customHeight="1" x14ac:dyDescent="0.25">
      <c r="A61" s="19">
        <v>39</v>
      </c>
      <c r="B61" s="59" t="s">
        <v>89</v>
      </c>
      <c r="C61" s="59"/>
      <c r="D61" s="19" t="s">
        <v>12</v>
      </c>
      <c r="E61" s="14" t="s">
        <v>80</v>
      </c>
      <c r="F61" s="14" t="s">
        <v>80</v>
      </c>
      <c r="G61" s="14">
        <v>18216.439999999999</v>
      </c>
      <c r="H61" s="14">
        <v>19970.89</v>
      </c>
    </row>
    <row r="62" spans="1:8" ht="48" customHeight="1" x14ac:dyDescent="0.25">
      <c r="A62" s="19">
        <v>40</v>
      </c>
      <c r="B62" s="59" t="s">
        <v>90</v>
      </c>
      <c r="C62" s="59"/>
      <c r="D62" s="19" t="s">
        <v>12</v>
      </c>
      <c r="E62" s="14" t="s">
        <v>80</v>
      </c>
      <c r="F62" s="14" t="s">
        <v>80</v>
      </c>
      <c r="G62" s="14">
        <v>16409.919999999998</v>
      </c>
      <c r="H62" s="14">
        <v>21436.03</v>
      </c>
    </row>
    <row r="63" spans="1:8" ht="48" customHeight="1" x14ac:dyDescent="0.25">
      <c r="A63" s="19">
        <v>41</v>
      </c>
      <c r="B63" s="59" t="s">
        <v>91</v>
      </c>
      <c r="C63" s="59"/>
      <c r="D63" s="19" t="s">
        <v>12</v>
      </c>
      <c r="E63" s="14" t="s">
        <v>80</v>
      </c>
      <c r="F63" s="14" t="s">
        <v>80</v>
      </c>
      <c r="G63" s="14">
        <v>0</v>
      </c>
      <c r="H63" s="14">
        <v>0</v>
      </c>
    </row>
    <row r="64" spans="1:8" x14ac:dyDescent="0.25">
      <c r="A64" s="46" t="s">
        <v>92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93</v>
      </c>
      <c r="B65" s="56" t="s">
        <v>59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94</v>
      </c>
      <c r="B66" s="56" t="s">
        <v>62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95</v>
      </c>
      <c r="B67" s="56" t="s">
        <v>64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96</v>
      </c>
      <c r="B68" s="56" t="s">
        <v>66</v>
      </c>
      <c r="C68" s="57"/>
      <c r="D68" s="57"/>
      <c r="E68" s="57"/>
      <c r="F68" s="58"/>
      <c r="G68" s="16" t="s">
        <v>12</v>
      </c>
      <c r="H68" s="7">
        <f>D68/2734.06</f>
        <v>0</v>
      </c>
    </row>
    <row r="69" spans="1:8" x14ac:dyDescent="0.25">
      <c r="A69" s="46" t="s">
        <v>97</v>
      </c>
      <c r="B69" s="46"/>
      <c r="C69" s="46"/>
      <c r="D69" s="46"/>
      <c r="E69" s="46"/>
      <c r="F69" s="46"/>
      <c r="G69" s="46"/>
      <c r="H69" s="46"/>
    </row>
    <row r="70" spans="1:8" x14ac:dyDescent="0.25">
      <c r="A70" s="17" t="s">
        <v>98</v>
      </c>
      <c r="B70" s="56" t="s">
        <v>99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100</v>
      </c>
      <c r="B71" s="56" t="s">
        <v>101</v>
      </c>
      <c r="C71" s="57"/>
      <c r="D71" s="57"/>
      <c r="E71" s="57"/>
      <c r="F71" s="58"/>
      <c r="G71" s="16" t="s">
        <v>60</v>
      </c>
      <c r="H71" s="7"/>
    </row>
    <row r="72" spans="1:8" x14ac:dyDescent="0.25">
      <c r="A72" s="17" t="s">
        <v>102</v>
      </c>
      <c r="B72" s="56" t="s">
        <v>103</v>
      </c>
      <c r="C72" s="57"/>
      <c r="D72" s="57"/>
      <c r="E72" s="57"/>
      <c r="F72" s="58"/>
      <c r="G72" s="16" t="s">
        <v>12</v>
      </c>
      <c r="H72" s="7"/>
    </row>
    <row r="74" spans="1:8" ht="58.5" customHeight="1" x14ac:dyDescent="0.25">
      <c r="A74" s="60" t="s">
        <v>104</v>
      </c>
      <c r="B74" s="60"/>
      <c r="C74" s="60"/>
      <c r="D74" s="60"/>
      <c r="E74" s="60"/>
      <c r="F74" s="60"/>
      <c r="G74" s="60"/>
      <c r="H74" s="60"/>
    </row>
  </sheetData>
  <mergeCells count="87">
    <mergeCell ref="A74:H74"/>
    <mergeCell ref="B37:C37"/>
    <mergeCell ref="E37:F37"/>
    <mergeCell ref="B38:C38"/>
    <mergeCell ref="E38:F38"/>
    <mergeCell ref="B39:C39"/>
    <mergeCell ref="E39:F39"/>
    <mergeCell ref="B40:C40"/>
    <mergeCell ref="E40:F40"/>
    <mergeCell ref="B67:F67"/>
    <mergeCell ref="B68:F68"/>
    <mergeCell ref="A69:H69"/>
    <mergeCell ref="B70:F70"/>
    <mergeCell ref="B71:F71"/>
    <mergeCell ref="B72:F72"/>
    <mergeCell ref="B61:C61"/>
    <mergeCell ref="B62:C62"/>
    <mergeCell ref="B63:C63"/>
    <mergeCell ref="A64:H64"/>
    <mergeCell ref="B65:F65"/>
    <mergeCell ref="B66:F66"/>
    <mergeCell ref="B60:C60"/>
    <mergeCell ref="B49:F49"/>
    <mergeCell ref="B50:F50"/>
    <mergeCell ref="B51:F51"/>
    <mergeCell ref="B52:F52"/>
    <mergeCell ref="A53:H53"/>
    <mergeCell ref="B54:C54"/>
    <mergeCell ref="B55:C55"/>
    <mergeCell ref="B56:C56"/>
    <mergeCell ref="B57:C57"/>
    <mergeCell ref="B58:C58"/>
    <mergeCell ref="B59:C59"/>
    <mergeCell ref="B48:F48"/>
    <mergeCell ref="B35:C35"/>
    <mergeCell ref="E35:F35"/>
    <mergeCell ref="B36:C36"/>
    <mergeCell ref="E36:F36"/>
    <mergeCell ref="A41:H41"/>
    <mergeCell ref="B42:F42"/>
    <mergeCell ref="B43:F43"/>
    <mergeCell ref="B44:F44"/>
    <mergeCell ref="B45:F45"/>
    <mergeCell ref="A46:H46"/>
    <mergeCell ref="B47:F4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175</v>
      </c>
      <c r="F1" t="s">
        <v>33</v>
      </c>
      <c r="G1">
        <v>4172.8999999999996</v>
      </c>
    </row>
    <row r="3" spans="1:8" x14ac:dyDescent="0.25">
      <c r="A3" s="20" t="s">
        <v>4</v>
      </c>
      <c r="B3" s="43" t="s">
        <v>7</v>
      </c>
      <c r="C3" s="44"/>
      <c r="D3" s="44"/>
      <c r="E3" s="44"/>
      <c r="F3" s="45"/>
      <c r="G3" s="20" t="s">
        <v>5</v>
      </c>
      <c r="H3" s="20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42064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5906.32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125974.71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131881.03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998121.52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726158.38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271963.14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932776.9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921976.9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10800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806802.19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5887.08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191319.33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197206.41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391294.17</v>
      </c>
      <c r="E27" s="49" t="s">
        <v>41</v>
      </c>
      <c r="F27" s="49"/>
      <c r="G27" s="9" t="s">
        <v>42</v>
      </c>
      <c r="H27" s="15">
        <f>D27/$G$1/12</f>
        <v>7.8141933667233827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34093.15</v>
      </c>
      <c r="E28" s="49" t="s">
        <v>41</v>
      </c>
      <c r="F28" s="49"/>
      <c r="G28" s="9" t="s">
        <v>42</v>
      </c>
      <c r="H28" s="15">
        <f t="shared" ref="H28:H34" si="0">D28/$G$1/12</f>
        <v>0.6808444566927877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1114.8499999999999</v>
      </c>
      <c r="E29" s="52" t="s">
        <v>41</v>
      </c>
      <c r="F29" s="53"/>
      <c r="G29" s="9" t="s">
        <v>42</v>
      </c>
      <c r="H29" s="15">
        <f t="shared" si="0"/>
        <v>2.2263693514502303E-2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27541.14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88056.33</v>
      </c>
      <c r="E31" s="49" t="s">
        <v>51</v>
      </c>
      <c r="F31" s="49"/>
      <c r="G31" s="9" t="s">
        <v>42</v>
      </c>
      <c r="H31" s="15">
        <f t="shared" si="0"/>
        <v>1.7584958901483383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0.16774904742505214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f>6000+20000</f>
        <v>26000</v>
      </c>
      <c r="E33" s="49" t="s">
        <v>41</v>
      </c>
      <c r="F33" s="49"/>
      <c r="G33" s="9" t="s">
        <v>42</v>
      </c>
      <c r="H33" s="15">
        <f t="shared" si="0"/>
        <v>0.51922324202992332</v>
      </c>
    </row>
    <row r="34" spans="1:8" ht="14.25" customHeight="1" x14ac:dyDescent="0.25">
      <c r="A34" s="13" t="s">
        <v>111</v>
      </c>
      <c r="B34" s="51" t="s">
        <v>177</v>
      </c>
      <c r="C34" s="51"/>
      <c r="D34" s="14">
        <v>672</v>
      </c>
      <c r="E34" s="49"/>
      <c r="F34" s="49"/>
      <c r="G34" s="9" t="s">
        <v>42</v>
      </c>
      <c r="H34" s="15">
        <f t="shared" si="0"/>
        <v>1.341992379400417E-2</v>
      </c>
    </row>
    <row r="35" spans="1:8" x14ac:dyDescent="0.25">
      <c r="A35" s="46" t="s">
        <v>57</v>
      </c>
      <c r="B35" s="46"/>
      <c r="C35" s="46"/>
      <c r="D35" s="46"/>
      <c r="E35" s="46"/>
      <c r="F35" s="46"/>
      <c r="G35" s="46"/>
      <c r="H35" s="46"/>
    </row>
    <row r="36" spans="1:8" x14ac:dyDescent="0.25">
      <c r="A36" s="17" t="s">
        <v>58</v>
      </c>
      <c r="B36" s="56" t="s">
        <v>59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61</v>
      </c>
      <c r="B37" s="56" t="s">
        <v>62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63</v>
      </c>
      <c r="B38" s="56" t="s">
        <v>64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65</v>
      </c>
      <c r="B39" s="56" t="s">
        <v>66</v>
      </c>
      <c r="C39" s="57"/>
      <c r="D39" s="57"/>
      <c r="E39" s="57"/>
      <c r="F39" s="58"/>
      <c r="G39" s="16" t="s">
        <v>12</v>
      </c>
      <c r="H39" s="7">
        <f>D39/2734.06</f>
        <v>0</v>
      </c>
    </row>
    <row r="40" spans="1:8" x14ac:dyDescent="0.25">
      <c r="A40" s="46" t="s">
        <v>67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68</v>
      </c>
      <c r="B41" s="56" t="s">
        <v>14</v>
      </c>
      <c r="C41" s="57"/>
      <c r="D41" s="57"/>
      <c r="E41" s="57"/>
      <c r="F41" s="58"/>
      <c r="G41" s="16" t="s">
        <v>12</v>
      </c>
      <c r="H41" s="7">
        <v>57620.11</v>
      </c>
    </row>
    <row r="42" spans="1:8" x14ac:dyDescent="0.25">
      <c r="A42" s="17" t="s">
        <v>69</v>
      </c>
      <c r="B42" s="56" t="s">
        <v>15</v>
      </c>
      <c r="C42" s="57"/>
      <c r="D42" s="57"/>
      <c r="E42" s="57"/>
      <c r="F42" s="58"/>
      <c r="G42" s="16" t="s">
        <v>12</v>
      </c>
      <c r="H42" s="7">
        <v>149493.78</v>
      </c>
    </row>
    <row r="43" spans="1:8" x14ac:dyDescent="0.25">
      <c r="A43" s="17" t="s">
        <v>70</v>
      </c>
      <c r="B43" s="56" t="s">
        <v>16</v>
      </c>
      <c r="C43" s="57"/>
      <c r="D43" s="57"/>
      <c r="E43" s="57"/>
      <c r="F43" s="58"/>
      <c r="G43" s="16" t="s">
        <v>12</v>
      </c>
      <c r="H43" s="7">
        <v>207113.89</v>
      </c>
    </row>
    <row r="44" spans="1:8" x14ac:dyDescent="0.25">
      <c r="A44" s="17" t="s">
        <v>71</v>
      </c>
      <c r="B44" s="56" t="s">
        <v>28</v>
      </c>
      <c r="C44" s="57"/>
      <c r="D44" s="57"/>
      <c r="E44" s="57"/>
      <c r="F44" s="58"/>
      <c r="G44" s="16" t="s">
        <v>12</v>
      </c>
      <c r="H44" s="7">
        <v>22005.23</v>
      </c>
    </row>
    <row r="45" spans="1:8" x14ac:dyDescent="0.25">
      <c r="A45" s="17" t="s">
        <v>72</v>
      </c>
      <c r="B45" s="56" t="s">
        <v>29</v>
      </c>
      <c r="C45" s="57"/>
      <c r="D45" s="57"/>
      <c r="E45" s="57"/>
      <c r="F45" s="58"/>
      <c r="G45" s="16" t="s">
        <v>12</v>
      </c>
      <c r="H45" s="7">
        <v>323454</v>
      </c>
    </row>
    <row r="46" spans="1:8" x14ac:dyDescent="0.25">
      <c r="A46" s="17" t="s">
        <v>73</v>
      </c>
      <c r="B46" s="56" t="s">
        <v>30</v>
      </c>
      <c r="C46" s="57"/>
      <c r="D46" s="57"/>
      <c r="E46" s="57"/>
      <c r="F46" s="58"/>
      <c r="G46" s="16" t="s">
        <v>12</v>
      </c>
      <c r="H46" s="7">
        <v>345459.23</v>
      </c>
    </row>
    <row r="47" spans="1:8" x14ac:dyDescent="0.25">
      <c r="A47" s="46" t="s">
        <v>74</v>
      </c>
      <c r="B47" s="46"/>
      <c r="C47" s="46"/>
      <c r="D47" s="46"/>
      <c r="E47" s="46"/>
      <c r="F47" s="46"/>
      <c r="G47" s="46"/>
      <c r="H47" s="46"/>
    </row>
    <row r="48" spans="1:8" ht="33.75" customHeight="1" x14ac:dyDescent="0.25">
      <c r="A48" s="22">
        <v>32</v>
      </c>
      <c r="B48" s="59" t="s">
        <v>75</v>
      </c>
      <c r="C48" s="59"/>
      <c r="D48" s="22" t="s">
        <v>37</v>
      </c>
      <c r="E48" s="22" t="s">
        <v>76</v>
      </c>
      <c r="F48" s="22" t="s">
        <v>77</v>
      </c>
      <c r="G48" s="22" t="s">
        <v>78</v>
      </c>
      <c r="H48" s="22" t="s">
        <v>79</v>
      </c>
    </row>
    <row r="49" spans="1:8" x14ac:dyDescent="0.25">
      <c r="A49" s="2">
        <v>33</v>
      </c>
      <c r="B49" s="47" t="s">
        <v>37</v>
      </c>
      <c r="C49" s="47"/>
      <c r="D49" s="2" t="s">
        <v>80</v>
      </c>
      <c r="E49" s="2" t="s">
        <v>81</v>
      </c>
      <c r="F49" s="2" t="s">
        <v>82</v>
      </c>
      <c r="G49" s="2" t="s">
        <v>82</v>
      </c>
      <c r="H49" s="2" t="s">
        <v>82</v>
      </c>
    </row>
    <row r="50" spans="1:8" x14ac:dyDescent="0.25">
      <c r="A50" s="2">
        <v>34</v>
      </c>
      <c r="B50" s="47" t="s">
        <v>83</v>
      </c>
      <c r="C50" s="47"/>
      <c r="D50" s="2" t="s">
        <v>84</v>
      </c>
      <c r="E50" s="18">
        <v>851.9</v>
      </c>
      <c r="F50" s="18">
        <v>6051.6</v>
      </c>
      <c r="G50" s="18">
        <v>8495.5</v>
      </c>
      <c r="H50" s="18">
        <v>14296.73</v>
      </c>
    </row>
    <row r="51" spans="1:8" x14ac:dyDescent="0.25">
      <c r="A51" s="2">
        <v>35</v>
      </c>
      <c r="B51" s="47" t="s">
        <v>85</v>
      </c>
      <c r="C51" s="47"/>
      <c r="D51" s="2" t="s">
        <v>12</v>
      </c>
      <c r="E51" s="18">
        <v>878699.42</v>
      </c>
      <c r="F51" s="18">
        <v>445524.06</v>
      </c>
      <c r="G51" s="18">
        <v>89452.89</v>
      </c>
      <c r="H51" s="18">
        <v>145919.79999999999</v>
      </c>
    </row>
    <row r="52" spans="1:8" x14ac:dyDescent="0.25">
      <c r="A52" s="2">
        <v>36</v>
      </c>
      <c r="B52" s="47" t="s">
        <v>86</v>
      </c>
      <c r="C52" s="47"/>
      <c r="D52" s="2" t="s">
        <v>12</v>
      </c>
      <c r="E52" s="18">
        <v>805960.02</v>
      </c>
      <c r="F52" s="18">
        <v>374882.49</v>
      </c>
      <c r="G52" s="18">
        <v>72202.31</v>
      </c>
      <c r="H52" s="18">
        <v>132591.10999999999</v>
      </c>
    </row>
    <row r="53" spans="1:8" x14ac:dyDescent="0.25">
      <c r="A53" s="2">
        <v>37</v>
      </c>
      <c r="B53" s="47" t="s">
        <v>87</v>
      </c>
      <c r="C53" s="47"/>
      <c r="D53" s="2" t="s">
        <v>12</v>
      </c>
      <c r="E53" s="18">
        <v>72739.399999999994</v>
      </c>
      <c r="F53" s="18">
        <v>70641.570000000007</v>
      </c>
      <c r="G53" s="18">
        <v>17250.580000000002</v>
      </c>
      <c r="H53" s="18">
        <v>13328.69</v>
      </c>
    </row>
    <row r="54" spans="1:8" ht="48" customHeight="1" x14ac:dyDescent="0.25">
      <c r="A54" s="21">
        <v>38</v>
      </c>
      <c r="B54" s="59" t="s">
        <v>88</v>
      </c>
      <c r="C54" s="59"/>
      <c r="D54" s="21" t="s">
        <v>12</v>
      </c>
      <c r="E54" s="14">
        <v>843518.74</v>
      </c>
      <c r="F54" s="14">
        <v>323135.61</v>
      </c>
      <c r="G54" s="14">
        <v>87659.4</v>
      </c>
      <c r="H54" s="14">
        <v>170387.43</v>
      </c>
    </row>
    <row r="55" spans="1:8" ht="48" customHeight="1" x14ac:dyDescent="0.25">
      <c r="A55" s="21">
        <v>39</v>
      </c>
      <c r="B55" s="59" t="s">
        <v>89</v>
      </c>
      <c r="C55" s="59"/>
      <c r="D55" s="21" t="s">
        <v>12</v>
      </c>
      <c r="E55" s="14">
        <v>805960.02</v>
      </c>
      <c r="F55" s="14">
        <v>374882.49</v>
      </c>
      <c r="G55" s="14">
        <v>72202.31</v>
      </c>
      <c r="H55" s="14">
        <v>132591.10999999999</v>
      </c>
    </row>
    <row r="56" spans="1:8" ht="48" customHeight="1" x14ac:dyDescent="0.25">
      <c r="A56" s="21">
        <v>40</v>
      </c>
      <c r="B56" s="59" t="s">
        <v>90</v>
      </c>
      <c r="C56" s="59"/>
      <c r="D56" s="21" t="s">
        <v>12</v>
      </c>
      <c r="E56" s="14">
        <v>37558.720000000001</v>
      </c>
      <c r="F56" s="14">
        <v>-51746.879999999997</v>
      </c>
      <c r="G56" s="14">
        <v>15457.09</v>
      </c>
      <c r="H56" s="14">
        <v>37796.32</v>
      </c>
    </row>
    <row r="57" spans="1:8" ht="48" customHeight="1" x14ac:dyDescent="0.25">
      <c r="A57" s="21">
        <v>41</v>
      </c>
      <c r="B57" s="59" t="s">
        <v>91</v>
      </c>
      <c r="C57" s="59"/>
      <c r="D57" s="21" t="s">
        <v>12</v>
      </c>
      <c r="E57" s="14" t="s">
        <v>80</v>
      </c>
      <c r="F57" s="14" t="s">
        <v>80</v>
      </c>
      <c r="G57" s="14" t="s">
        <v>80</v>
      </c>
      <c r="H57" s="14" t="s">
        <v>80</v>
      </c>
    </row>
    <row r="58" spans="1:8" x14ac:dyDescent="0.25">
      <c r="A58" s="46" t="s">
        <v>92</v>
      </c>
      <c r="B58" s="46"/>
      <c r="C58" s="46"/>
      <c r="D58" s="46"/>
      <c r="E58" s="46"/>
      <c r="F58" s="46"/>
      <c r="G58" s="46"/>
      <c r="H58" s="46"/>
    </row>
    <row r="59" spans="1:8" x14ac:dyDescent="0.25">
      <c r="A59" s="17" t="s">
        <v>93</v>
      </c>
      <c r="B59" s="56" t="s">
        <v>59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94</v>
      </c>
      <c r="B60" s="56" t="s">
        <v>62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95</v>
      </c>
      <c r="B61" s="56" t="s">
        <v>64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96</v>
      </c>
      <c r="B62" s="56" t="s">
        <v>66</v>
      </c>
      <c r="C62" s="57"/>
      <c r="D62" s="57"/>
      <c r="E62" s="57"/>
      <c r="F62" s="58"/>
      <c r="G62" s="16" t="s">
        <v>12</v>
      </c>
      <c r="H62" s="7">
        <f>D62/2734.06</f>
        <v>0</v>
      </c>
    </row>
    <row r="63" spans="1:8" x14ac:dyDescent="0.25">
      <c r="A63" s="46" t="s">
        <v>97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98</v>
      </c>
      <c r="B64" s="56" t="s">
        <v>99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100</v>
      </c>
      <c r="B65" s="56" t="s">
        <v>101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102</v>
      </c>
      <c r="B66" s="56" t="s">
        <v>103</v>
      </c>
      <c r="C66" s="57"/>
      <c r="D66" s="57"/>
      <c r="E66" s="57"/>
      <c r="F66" s="58"/>
      <c r="G66" s="16" t="s">
        <v>12</v>
      </c>
      <c r="H66" s="7"/>
    </row>
    <row r="68" spans="1:8" ht="58.5" customHeight="1" x14ac:dyDescent="0.25">
      <c r="A68" s="60" t="s">
        <v>104</v>
      </c>
      <c r="B68" s="60"/>
      <c r="C68" s="60"/>
      <c r="D68" s="60"/>
      <c r="E68" s="60"/>
      <c r="F68" s="60"/>
      <c r="G68" s="60"/>
      <c r="H68" s="60"/>
    </row>
  </sheetData>
  <mergeCells count="7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4:C34"/>
    <mergeCell ref="E34:F34"/>
    <mergeCell ref="B32:C32"/>
    <mergeCell ref="E32:F32"/>
    <mergeCell ref="B33:C33"/>
    <mergeCell ref="E33:F33"/>
    <mergeCell ref="B46:F46"/>
    <mergeCell ref="A35:H35"/>
    <mergeCell ref="B36:F36"/>
    <mergeCell ref="B37:F37"/>
    <mergeCell ref="B38:F38"/>
    <mergeCell ref="B39:F39"/>
    <mergeCell ref="A40:H40"/>
    <mergeCell ref="B41:F41"/>
    <mergeCell ref="B42:F42"/>
    <mergeCell ref="B43:F43"/>
    <mergeCell ref="B44:F44"/>
    <mergeCell ref="B45:F45"/>
    <mergeCell ref="A58:H58"/>
    <mergeCell ref="A47:H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65:F65"/>
    <mergeCell ref="B66:F66"/>
    <mergeCell ref="A68:H68"/>
    <mergeCell ref="B59:F59"/>
    <mergeCell ref="B60:F60"/>
    <mergeCell ref="B61:F61"/>
    <mergeCell ref="B62:F62"/>
    <mergeCell ref="A63:H63"/>
    <mergeCell ref="B64:F64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C1"/>
    </sheetView>
  </sheetViews>
  <sheetFormatPr defaultRowHeight="15" x14ac:dyDescent="0.25"/>
  <cols>
    <col min="2" max="2" width="18.28515625" customWidth="1"/>
    <col min="3" max="3" width="18.140625" customWidth="1"/>
    <col min="4" max="4" width="13.5703125" customWidth="1"/>
    <col min="5" max="5" width="15.140625" customWidth="1"/>
    <col min="6" max="6" width="22" customWidth="1"/>
    <col min="7" max="7" width="12.140625" customWidth="1"/>
    <col min="8" max="8" width="12.5703125" customWidth="1"/>
  </cols>
  <sheetData>
    <row r="1" spans="1:8" x14ac:dyDescent="0.25">
      <c r="A1" s="42" t="s">
        <v>3</v>
      </c>
      <c r="B1" s="42"/>
      <c r="C1" s="42"/>
      <c r="E1" s="1" t="s">
        <v>13</v>
      </c>
      <c r="G1" t="s">
        <v>33</v>
      </c>
      <c r="H1">
        <v>1944.7</v>
      </c>
    </row>
    <row r="2" spans="1:8" x14ac:dyDescent="0.25">
      <c r="A2" s="1"/>
    </row>
    <row r="3" spans="1:8" x14ac:dyDescent="0.25">
      <c r="A3" s="3" t="s">
        <v>4</v>
      </c>
      <c r="B3" s="43" t="s">
        <v>7</v>
      </c>
      <c r="C3" s="44"/>
      <c r="D3" s="44"/>
      <c r="E3" s="44"/>
      <c r="F3" s="45"/>
      <c r="G3" s="3" t="s">
        <v>5</v>
      </c>
      <c r="H3" s="3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42095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224066.24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219109.85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4956.3900000000003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175063.61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168263.61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6800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175063.61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49002.63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14919.91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63922.54</v>
      </c>
    </row>
    <row r="25" spans="1:8" ht="30.7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3.75" customHeight="1" x14ac:dyDescent="0.25">
      <c r="A27" s="13" t="s">
        <v>39</v>
      </c>
      <c r="B27" s="51" t="s">
        <v>40</v>
      </c>
      <c r="C27" s="51"/>
      <c r="D27" s="14">
        <v>204367.74</v>
      </c>
      <c r="E27" s="49" t="s">
        <v>41</v>
      </c>
      <c r="F27" s="49"/>
      <c r="G27" s="9" t="s">
        <v>42</v>
      </c>
      <c r="H27" s="15">
        <f>D27/$H$1/12</f>
        <v>8.7574664472669301</v>
      </c>
    </row>
    <row r="28" spans="1:8" ht="47.25" customHeight="1" x14ac:dyDescent="0.25">
      <c r="A28" s="13" t="s">
        <v>43</v>
      </c>
      <c r="B28" s="51" t="s">
        <v>44</v>
      </c>
      <c r="C28" s="51"/>
      <c r="D28" s="14">
        <v>17334.96</v>
      </c>
      <c r="E28" s="49" t="s">
        <v>41</v>
      </c>
      <c r="F28" s="49"/>
      <c r="G28" s="9" t="s">
        <v>42</v>
      </c>
      <c r="H28" s="15">
        <f t="shared" ref="H28:H35" si="0">D28/$H$1/12</f>
        <v>0.74282922815858488</v>
      </c>
    </row>
    <row r="29" spans="1:8" x14ac:dyDescent="0.25">
      <c r="A29" s="13" t="s">
        <v>45</v>
      </c>
      <c r="B29" s="47" t="s">
        <v>46</v>
      </c>
      <c r="C29" s="47"/>
      <c r="D29" s="14">
        <v>1631.54</v>
      </c>
      <c r="E29" s="52" t="s">
        <v>41</v>
      </c>
      <c r="F29" s="53"/>
      <c r="G29" s="9" t="s">
        <v>42</v>
      </c>
      <c r="H29" s="15">
        <f t="shared" si="0"/>
        <v>6.9913954166023889E-2</v>
      </c>
    </row>
    <row r="30" spans="1:8" x14ac:dyDescent="0.25">
      <c r="A30" s="13" t="s">
        <v>47</v>
      </c>
      <c r="B30" s="54" t="s">
        <v>48</v>
      </c>
      <c r="C30" s="55"/>
      <c r="D30" s="14">
        <v>12835.02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9.25" customHeight="1" x14ac:dyDescent="0.25">
      <c r="A31" s="13" t="s">
        <v>49</v>
      </c>
      <c r="B31" s="51" t="s">
        <v>50</v>
      </c>
      <c r="C31" s="51"/>
      <c r="D31" s="14">
        <v>50761.9</v>
      </c>
      <c r="E31" s="49" t="s">
        <v>51</v>
      </c>
      <c r="F31" s="49"/>
      <c r="G31" s="9" t="s">
        <v>42</v>
      </c>
      <c r="H31" s="15">
        <f t="shared" si="0"/>
        <v>2.1752241134022383</v>
      </c>
    </row>
    <row r="32" spans="1:8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0.17997634596595877</v>
      </c>
    </row>
    <row r="33" spans="1:8" ht="30" customHeight="1" x14ac:dyDescent="0.25">
      <c r="A33" s="13" t="s">
        <v>54</v>
      </c>
      <c r="B33" s="51" t="s">
        <v>106</v>
      </c>
      <c r="C33" s="51"/>
      <c r="D33" s="14">
        <f>3000+10000</f>
        <v>13000</v>
      </c>
      <c r="E33" s="49" t="s">
        <v>41</v>
      </c>
      <c r="F33" s="49"/>
      <c r="G33" s="9" t="s">
        <v>42</v>
      </c>
      <c r="H33" s="15">
        <f t="shared" si="0"/>
        <v>0.55706964227558664</v>
      </c>
    </row>
    <row r="34" spans="1:8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-1.7140604377710356E-2</v>
      </c>
    </row>
    <row r="35" spans="1:8" x14ac:dyDescent="0.25">
      <c r="A35" s="13" t="s">
        <v>56</v>
      </c>
      <c r="B35" s="51" t="s">
        <v>110</v>
      </c>
      <c r="C35" s="51"/>
      <c r="D35" s="14">
        <v>3095.77</v>
      </c>
      <c r="E35" s="49"/>
      <c r="F35" s="49"/>
      <c r="G35" s="9" t="s">
        <v>42</v>
      </c>
      <c r="H35" s="15">
        <f t="shared" si="0"/>
        <v>0.13265842203596098</v>
      </c>
    </row>
    <row r="36" spans="1:8" ht="30" customHeight="1" x14ac:dyDescent="0.25">
      <c r="A36" s="13" t="s">
        <v>111</v>
      </c>
      <c r="B36" s="51" t="s">
        <v>112</v>
      </c>
      <c r="C36" s="51"/>
      <c r="D36" s="14">
        <v>336</v>
      </c>
      <c r="E36" s="49"/>
      <c r="F36" s="49"/>
      <c r="G36" s="9" t="s">
        <v>42</v>
      </c>
      <c r="H36" s="15">
        <f t="shared" ref="H36" si="1">D36/$H$1/12</f>
        <v>1.43981076772767E-2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18" t="s">
        <v>80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18" t="s">
        <v>80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18" t="s">
        <v>80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6318.64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32447.78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38766.42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45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 t="s">
        <v>80</v>
      </c>
      <c r="F52" s="18" t="s">
        <v>80</v>
      </c>
      <c r="G52" s="18">
        <v>3216.36</v>
      </c>
      <c r="H52" s="18">
        <v>5489.01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 t="s">
        <v>80</v>
      </c>
      <c r="F53" s="18" t="s">
        <v>80</v>
      </c>
      <c r="G53" s="18">
        <v>29151.99</v>
      </c>
      <c r="H53" s="18">
        <v>56701.599999999999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 t="s">
        <v>80</v>
      </c>
      <c r="F54" s="18" t="s">
        <v>80</v>
      </c>
      <c r="G54" s="18">
        <v>18081.95</v>
      </c>
      <c r="H54" s="18">
        <v>34347.15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 t="s">
        <v>80</v>
      </c>
      <c r="F55" s="18" t="s">
        <v>80</v>
      </c>
      <c r="G55" s="18">
        <v>11070.04</v>
      </c>
      <c r="H55" s="18">
        <v>22354.45</v>
      </c>
    </row>
    <row r="56" spans="1:8" x14ac:dyDescent="0.25">
      <c r="A56" s="19">
        <v>38</v>
      </c>
      <c r="B56" s="59" t="s">
        <v>88</v>
      </c>
      <c r="C56" s="59"/>
      <c r="D56" s="19" t="s">
        <v>12</v>
      </c>
      <c r="E56" s="14" t="s">
        <v>80</v>
      </c>
      <c r="F56" s="14" t="s">
        <v>80</v>
      </c>
      <c r="G56" s="14">
        <v>36255.72</v>
      </c>
      <c r="H56" s="14">
        <v>99802.27</v>
      </c>
    </row>
    <row r="57" spans="1:8" x14ac:dyDescent="0.25">
      <c r="A57" s="19">
        <v>39</v>
      </c>
      <c r="B57" s="59" t="s">
        <v>89</v>
      </c>
      <c r="C57" s="59"/>
      <c r="D57" s="19" t="s">
        <v>12</v>
      </c>
      <c r="E57" s="14" t="s">
        <v>80</v>
      </c>
      <c r="F57" s="14" t="s">
        <v>80</v>
      </c>
      <c r="G57" s="14">
        <v>18081.95</v>
      </c>
      <c r="H57" s="14">
        <v>34347.15</v>
      </c>
    </row>
    <row r="58" spans="1:8" x14ac:dyDescent="0.25">
      <c r="A58" s="19">
        <v>40</v>
      </c>
      <c r="B58" s="59" t="s">
        <v>90</v>
      </c>
      <c r="C58" s="59"/>
      <c r="D58" s="19" t="s">
        <v>12</v>
      </c>
      <c r="E58" s="14" t="s">
        <v>80</v>
      </c>
      <c r="F58" s="14" t="s">
        <v>80</v>
      </c>
      <c r="G58" s="14">
        <v>18173.77</v>
      </c>
      <c r="H58" s="14">
        <v>65455.12</v>
      </c>
    </row>
    <row r="59" spans="1:8" x14ac:dyDescent="0.25">
      <c r="A59" s="19">
        <v>41</v>
      </c>
      <c r="B59" s="59" t="s">
        <v>91</v>
      </c>
      <c r="C59" s="59"/>
      <c r="D59" s="19" t="s">
        <v>12</v>
      </c>
      <c r="E59" s="14" t="s">
        <v>80</v>
      </c>
      <c r="F59" s="14" t="s">
        <v>80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A65:H65"/>
    <mergeCell ref="B66:F66"/>
    <mergeCell ref="B67:F67"/>
    <mergeCell ref="B68:F68"/>
    <mergeCell ref="A70:H70"/>
    <mergeCell ref="A60:H60"/>
    <mergeCell ref="B61:F61"/>
    <mergeCell ref="B62:F62"/>
    <mergeCell ref="B63:F63"/>
    <mergeCell ref="B64:F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F45"/>
    <mergeCell ref="B46:F46"/>
    <mergeCell ref="B47:F47"/>
    <mergeCell ref="B48:F48"/>
    <mergeCell ref="A49:H49"/>
    <mergeCell ref="B40:F40"/>
    <mergeCell ref="B41:F41"/>
    <mergeCell ref="A42:H42"/>
    <mergeCell ref="B43:F43"/>
    <mergeCell ref="B44:F44"/>
    <mergeCell ref="B35:C35"/>
    <mergeCell ref="E35:F35"/>
    <mergeCell ref="A37:H37"/>
    <mergeCell ref="B38:F38"/>
    <mergeCell ref="B39:F39"/>
    <mergeCell ref="B36:C36"/>
    <mergeCell ref="E36:F36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C1"/>
    <mergeCell ref="B3:F3"/>
    <mergeCell ref="A7:H7"/>
    <mergeCell ref="B4:G4"/>
    <mergeCell ref="B5:G5"/>
    <mergeCell ref="B6:G6"/>
    <mergeCell ref="B8:F8"/>
    <mergeCell ref="B9:F9"/>
    <mergeCell ref="B10:F10"/>
    <mergeCell ref="B11:F11"/>
    <mergeCell ref="B12:F12"/>
  </mergeCells>
  <hyperlinks>
    <hyperlink ref="A1:C1" location="'Основное меню'!A1" display="Возврат в основное меню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178</v>
      </c>
      <c r="F1" t="s">
        <v>33</v>
      </c>
      <c r="G1">
        <v>1251.5999999999999</v>
      </c>
    </row>
    <row r="3" spans="1:8" x14ac:dyDescent="0.25">
      <c r="A3" s="23" t="s">
        <v>4</v>
      </c>
      <c r="B3" s="43" t="s">
        <v>7</v>
      </c>
      <c r="C3" s="44"/>
      <c r="D3" s="44"/>
      <c r="E3" s="44"/>
      <c r="F3" s="45"/>
      <c r="G3" s="23" t="s">
        <v>5</v>
      </c>
      <c r="H3" s="23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42064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669.75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71758.009999999995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72427.759999999995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307587.02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228842.84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78744.179999999993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321883.49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310983.49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250125.48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0.34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57461.54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57461.88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5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131094.38</v>
      </c>
      <c r="E27" s="49" t="s">
        <v>41</v>
      </c>
      <c r="F27" s="49"/>
      <c r="G27" s="9" t="s">
        <v>42</v>
      </c>
      <c r="H27" s="15">
        <f>D27/$G$1/12</f>
        <v>8.7284529136039222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10333.879999999999</v>
      </c>
      <c r="E28" s="49" t="s">
        <v>41</v>
      </c>
      <c r="F28" s="49"/>
      <c r="G28" s="9" t="s">
        <v>42</v>
      </c>
      <c r="H28" s="15">
        <f t="shared" ref="H28:H35" si="0">D28/$G$1/12</f>
        <v>0.68804463619899858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1842.16</v>
      </c>
      <c r="E29" s="52" t="s">
        <v>41</v>
      </c>
      <c r="F29" s="53"/>
      <c r="G29" s="9" t="s">
        <v>42</v>
      </c>
      <c r="H29" s="15">
        <f t="shared" si="0"/>
        <v>0.12265366996910622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8260.56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29006.81</v>
      </c>
      <c r="E31" s="49" t="s">
        <v>51</v>
      </c>
      <c r="F31" s="49"/>
      <c r="G31" s="9" t="s">
        <v>42</v>
      </c>
      <c r="H31" s="15">
        <f t="shared" si="0"/>
        <v>1.9313152498135722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0.2796420581655481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0.86555875146479178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ref="H34" si="1">D34/$G$1/12</f>
        <v>-2.6632576968147439E-2</v>
      </c>
    </row>
    <row r="35" spans="1:8" ht="14.25" customHeight="1" x14ac:dyDescent="0.25">
      <c r="A35" s="13" t="s">
        <v>56</v>
      </c>
      <c r="B35" s="51" t="s">
        <v>177</v>
      </c>
      <c r="C35" s="51"/>
      <c r="D35" s="14">
        <v>224</v>
      </c>
      <c r="E35" s="49"/>
      <c r="F35" s="49"/>
      <c r="G35" s="9" t="s">
        <v>42</v>
      </c>
      <c r="H35" s="15">
        <f t="shared" si="0"/>
        <v>1.4914243102162566E-2</v>
      </c>
    </row>
    <row r="36" spans="1:8" ht="14.25" customHeight="1" x14ac:dyDescent="0.25">
      <c r="A36" s="13" t="s">
        <v>111</v>
      </c>
      <c r="B36" s="51" t="s">
        <v>110</v>
      </c>
      <c r="C36" s="51"/>
      <c r="D36" s="14">
        <v>1992.42</v>
      </c>
      <c r="E36" s="49"/>
      <c r="F36" s="49"/>
      <c r="G36" s="9" t="s">
        <v>42</v>
      </c>
      <c r="H36" s="15">
        <f t="shared" ref="H36" si="2">D36/$G$1/12</f>
        <v>0.13265819750719079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9082.59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116262.39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125344.98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5301.41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103291.19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108592.6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25">
        <v>32</v>
      </c>
      <c r="B50" s="59" t="s">
        <v>75</v>
      </c>
      <c r="C50" s="59"/>
      <c r="D50" s="25" t="s">
        <v>37</v>
      </c>
      <c r="E50" s="25" t="s">
        <v>76</v>
      </c>
      <c r="F50" s="25" t="s">
        <v>77</v>
      </c>
      <c r="G50" s="25" t="s">
        <v>78</v>
      </c>
      <c r="H50" s="25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276.58999999999997</v>
      </c>
      <c r="F52" s="18">
        <v>2113.19</v>
      </c>
      <c r="G52" s="18">
        <v>2868.98</v>
      </c>
      <c r="H52" s="18">
        <v>4918.76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288330.7</v>
      </c>
      <c r="F53" s="18">
        <v>156635.87</v>
      </c>
      <c r="G53" s="18">
        <v>28325.81</v>
      </c>
      <c r="H53" s="18">
        <v>53584.5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299105.36</v>
      </c>
      <c r="F54" s="18">
        <v>156218.37</v>
      </c>
      <c r="G54" s="18">
        <v>29665.439999999999</v>
      </c>
      <c r="H54" s="18">
        <v>54858.86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-10774.66</v>
      </c>
      <c r="F55" s="18">
        <v>417.5</v>
      </c>
      <c r="G55" s="18">
        <v>-1339.63</v>
      </c>
      <c r="H55" s="18">
        <v>-1274.3599999999999</v>
      </c>
    </row>
    <row r="56" spans="1:8" ht="48" customHeight="1" x14ac:dyDescent="0.25">
      <c r="A56" s="24">
        <v>38</v>
      </c>
      <c r="B56" s="59" t="s">
        <v>88</v>
      </c>
      <c r="C56" s="59"/>
      <c r="D56" s="24" t="s">
        <v>12</v>
      </c>
      <c r="E56" s="14">
        <v>262778.61</v>
      </c>
      <c r="F56" s="14">
        <v>160041.35</v>
      </c>
      <c r="G56" s="14">
        <v>32124.25</v>
      </c>
      <c r="H56" s="14">
        <v>56980.03</v>
      </c>
    </row>
    <row r="57" spans="1:8" ht="48" customHeight="1" x14ac:dyDescent="0.25">
      <c r="A57" s="24">
        <v>39</v>
      </c>
      <c r="B57" s="59" t="s">
        <v>89</v>
      </c>
      <c r="C57" s="59"/>
      <c r="D57" s="24" t="s">
        <v>12</v>
      </c>
      <c r="E57" s="14">
        <v>299105.36</v>
      </c>
      <c r="F57" s="14">
        <v>156218.37</v>
      </c>
      <c r="G57" s="14">
        <v>29665.439999999999</v>
      </c>
      <c r="H57" s="14">
        <v>54858.86</v>
      </c>
    </row>
    <row r="58" spans="1:8" ht="48" customHeight="1" x14ac:dyDescent="0.25">
      <c r="A58" s="24">
        <v>40</v>
      </c>
      <c r="B58" s="59" t="s">
        <v>90</v>
      </c>
      <c r="C58" s="59"/>
      <c r="D58" s="24" t="s">
        <v>12</v>
      </c>
      <c r="E58" s="14">
        <v>-36326.75</v>
      </c>
      <c r="F58" s="14">
        <v>3822.98</v>
      </c>
      <c r="G58" s="14">
        <v>2458.81</v>
      </c>
      <c r="H58" s="14">
        <v>2121.17</v>
      </c>
    </row>
    <row r="59" spans="1:8" ht="48" customHeight="1" x14ac:dyDescent="0.25">
      <c r="A59" s="24">
        <v>41</v>
      </c>
      <c r="B59" s="59" t="s">
        <v>91</v>
      </c>
      <c r="C59" s="59"/>
      <c r="D59" s="24" t="s">
        <v>12</v>
      </c>
      <c r="E59" s="14" t="s">
        <v>80</v>
      </c>
      <c r="F59" s="14" t="s">
        <v>80</v>
      </c>
      <c r="G59" s="14" t="s">
        <v>80</v>
      </c>
      <c r="H59" s="14" t="s">
        <v>80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67:F67"/>
    <mergeCell ref="B68:F68"/>
    <mergeCell ref="A70:H70"/>
    <mergeCell ref="B34:C34"/>
    <mergeCell ref="E34:F34"/>
    <mergeCell ref="B36:C36"/>
    <mergeCell ref="E36:F36"/>
    <mergeCell ref="B61:F61"/>
    <mergeCell ref="B62:F62"/>
    <mergeCell ref="B63:F63"/>
    <mergeCell ref="B64:F64"/>
    <mergeCell ref="A65:H65"/>
    <mergeCell ref="B66:F66"/>
    <mergeCell ref="B55:C55"/>
    <mergeCell ref="B56:C56"/>
    <mergeCell ref="B57:C57"/>
    <mergeCell ref="B58:C58"/>
    <mergeCell ref="B59:C59"/>
    <mergeCell ref="A60:H60"/>
    <mergeCell ref="A49:H49"/>
    <mergeCell ref="B50:C50"/>
    <mergeCell ref="B51:C51"/>
    <mergeCell ref="B52:C52"/>
    <mergeCell ref="B53:C53"/>
    <mergeCell ref="B54:C54"/>
    <mergeCell ref="B48:F48"/>
    <mergeCell ref="A37:H37"/>
    <mergeCell ref="B38:F38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32:C32"/>
    <mergeCell ref="E32:F32"/>
    <mergeCell ref="B33:C33"/>
    <mergeCell ref="E33:F33"/>
    <mergeCell ref="B35:C35"/>
    <mergeCell ref="E35:F35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H6" sqref="H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180</v>
      </c>
      <c r="F1" t="s">
        <v>33</v>
      </c>
      <c r="G1">
        <v>3789.8</v>
      </c>
    </row>
    <row r="3" spans="1:8" x14ac:dyDescent="0.25">
      <c r="A3" s="23" t="s">
        <v>4</v>
      </c>
      <c r="B3" s="43" t="s">
        <v>7</v>
      </c>
      <c r="C3" s="44"/>
      <c r="D3" s="44"/>
      <c r="E3" s="44"/>
      <c r="F3" s="45"/>
      <c r="G3" s="23" t="s">
        <v>5</v>
      </c>
      <c r="H3" s="23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8671.01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74333.33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83004.34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866902.02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837694.35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29207.67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855341.86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844441.86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781008.53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5254.2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85893.49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91147.69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5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412054.94</v>
      </c>
      <c r="E27" s="49" t="s">
        <v>41</v>
      </c>
      <c r="F27" s="49"/>
      <c r="G27" s="9" t="s">
        <v>42</v>
      </c>
      <c r="H27" s="15">
        <f>D27/$G$1/12</f>
        <v>9.0606131370169045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32480.51</v>
      </c>
      <c r="E28" s="49" t="s">
        <v>41</v>
      </c>
      <c r="F28" s="49"/>
      <c r="G28" s="9" t="s">
        <v>42</v>
      </c>
      <c r="H28" s="15">
        <f t="shared" ref="H28:H33" si="0">D28/$G$1/12</f>
        <v>0.7142089732087884</v>
      </c>
    </row>
    <row r="29" spans="1:8" ht="15" customHeight="1" x14ac:dyDescent="0.25">
      <c r="A29" s="13" t="s">
        <v>45</v>
      </c>
      <c r="B29" s="54" t="s">
        <v>48</v>
      </c>
      <c r="C29" s="55"/>
      <c r="D29" s="14">
        <v>25012.68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ht="28.5" customHeight="1" x14ac:dyDescent="0.25">
      <c r="A30" s="13" t="s">
        <v>47</v>
      </c>
      <c r="B30" s="51" t="s">
        <v>50</v>
      </c>
      <c r="C30" s="51"/>
      <c r="D30" s="14">
        <v>77178.81</v>
      </c>
      <c r="E30" s="49" t="s">
        <v>51</v>
      </c>
      <c r="F30" s="49"/>
      <c r="G30" s="9" t="s">
        <v>42</v>
      </c>
      <c r="H30" s="15">
        <f t="shared" si="0"/>
        <v>1.6970730645416643</v>
      </c>
    </row>
    <row r="31" spans="1:8" ht="15" customHeight="1" x14ac:dyDescent="0.25">
      <c r="A31" s="13" t="s">
        <v>49</v>
      </c>
      <c r="B31" s="51" t="s">
        <v>53</v>
      </c>
      <c r="C31" s="51"/>
      <c r="D31" s="14">
        <v>4200</v>
      </c>
      <c r="E31" s="49" t="s">
        <v>41</v>
      </c>
      <c r="F31" s="49"/>
      <c r="G31" s="9" t="s">
        <v>42</v>
      </c>
      <c r="H31" s="15">
        <f t="shared" si="0"/>
        <v>9.2353158478019948E-2</v>
      </c>
    </row>
    <row r="32" spans="1:8" ht="28.5" customHeight="1" x14ac:dyDescent="0.25">
      <c r="A32" s="13" t="s">
        <v>52</v>
      </c>
      <c r="B32" s="51" t="s">
        <v>141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6.596654177001425E-2</v>
      </c>
    </row>
    <row r="33" spans="1:8" ht="15" customHeight="1" x14ac:dyDescent="0.25">
      <c r="A33" s="13" t="s">
        <v>54</v>
      </c>
      <c r="B33" s="51" t="s">
        <v>109</v>
      </c>
      <c r="C33" s="51"/>
      <c r="D33" s="14">
        <v>-400</v>
      </c>
      <c r="E33" s="49" t="s">
        <v>41</v>
      </c>
      <c r="F33" s="49"/>
      <c r="G33" s="9" t="s">
        <v>42</v>
      </c>
      <c r="H33" s="15">
        <f t="shared" si="0"/>
        <v>-8.7955389026685652E-3</v>
      </c>
    </row>
    <row r="34" spans="1:8" x14ac:dyDescent="0.25">
      <c r="A34" s="46" t="s">
        <v>57</v>
      </c>
      <c r="B34" s="46"/>
      <c r="C34" s="46"/>
      <c r="D34" s="46"/>
      <c r="E34" s="46"/>
      <c r="F34" s="46"/>
      <c r="G34" s="46"/>
      <c r="H34" s="46"/>
    </row>
    <row r="35" spans="1:8" x14ac:dyDescent="0.25">
      <c r="A35" s="17" t="s">
        <v>58</v>
      </c>
      <c r="B35" s="56" t="s">
        <v>59</v>
      </c>
      <c r="C35" s="57"/>
      <c r="D35" s="57"/>
      <c r="E35" s="57"/>
      <c r="F35" s="58"/>
      <c r="G35" s="16" t="s">
        <v>60</v>
      </c>
      <c r="H35" s="7">
        <f>D35/2734.06</f>
        <v>0</v>
      </c>
    </row>
    <row r="36" spans="1:8" x14ac:dyDescent="0.25">
      <c r="A36" s="17" t="s">
        <v>61</v>
      </c>
      <c r="B36" s="56" t="s">
        <v>62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63</v>
      </c>
      <c r="B37" s="56" t="s">
        <v>64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65</v>
      </c>
      <c r="B38" s="56" t="s">
        <v>66</v>
      </c>
      <c r="C38" s="57"/>
      <c r="D38" s="57"/>
      <c r="E38" s="57"/>
      <c r="F38" s="58"/>
      <c r="G38" s="16" t="s">
        <v>12</v>
      </c>
      <c r="H38" s="7">
        <f>D38/2734.06</f>
        <v>0</v>
      </c>
    </row>
    <row r="39" spans="1:8" x14ac:dyDescent="0.25">
      <c r="A39" s="46" t="s">
        <v>67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68</v>
      </c>
      <c r="B40" s="56" t="s">
        <v>14</v>
      </c>
      <c r="C40" s="57"/>
      <c r="D40" s="57"/>
      <c r="E40" s="57"/>
      <c r="F40" s="58"/>
      <c r="G40" s="16" t="s">
        <v>12</v>
      </c>
      <c r="H40" s="7">
        <v>35319.51</v>
      </c>
    </row>
    <row r="41" spans="1:8" x14ac:dyDescent="0.25">
      <c r="A41" s="17" t="s">
        <v>69</v>
      </c>
      <c r="B41" s="56" t="s">
        <v>15</v>
      </c>
      <c r="C41" s="57"/>
      <c r="D41" s="57"/>
      <c r="E41" s="57"/>
      <c r="F41" s="58"/>
      <c r="G41" s="16" t="s">
        <v>12</v>
      </c>
      <c r="H41" s="7">
        <v>228944.61</v>
      </c>
    </row>
    <row r="42" spans="1:8" x14ac:dyDescent="0.25">
      <c r="A42" s="17" t="s">
        <v>70</v>
      </c>
      <c r="B42" s="56" t="s">
        <v>16</v>
      </c>
      <c r="C42" s="57"/>
      <c r="D42" s="57"/>
      <c r="E42" s="57"/>
      <c r="F42" s="58"/>
      <c r="G42" s="16" t="s">
        <v>12</v>
      </c>
      <c r="H42" s="7">
        <v>264264.12</v>
      </c>
    </row>
    <row r="43" spans="1:8" x14ac:dyDescent="0.25">
      <c r="A43" s="17" t="s">
        <v>71</v>
      </c>
      <c r="B43" s="56" t="s">
        <v>28</v>
      </c>
      <c r="C43" s="57"/>
      <c r="D43" s="57"/>
      <c r="E43" s="57"/>
      <c r="F43" s="58"/>
      <c r="G43" s="16" t="s">
        <v>12</v>
      </c>
      <c r="H43" s="7">
        <v>35838.17</v>
      </c>
    </row>
    <row r="44" spans="1:8" x14ac:dyDescent="0.25">
      <c r="A44" s="17" t="s">
        <v>72</v>
      </c>
      <c r="B44" s="56" t="s">
        <v>29</v>
      </c>
      <c r="C44" s="57"/>
      <c r="D44" s="57"/>
      <c r="E44" s="57"/>
      <c r="F44" s="58"/>
      <c r="G44" s="16" t="s">
        <v>12</v>
      </c>
      <c r="H44" s="7">
        <v>205610.96</v>
      </c>
    </row>
    <row r="45" spans="1:8" x14ac:dyDescent="0.25">
      <c r="A45" s="17" t="s">
        <v>73</v>
      </c>
      <c r="B45" s="56" t="s">
        <v>30</v>
      </c>
      <c r="C45" s="57"/>
      <c r="D45" s="57"/>
      <c r="E45" s="57"/>
      <c r="F45" s="58"/>
      <c r="G45" s="16" t="s">
        <v>12</v>
      </c>
      <c r="H45" s="7">
        <v>241449.13</v>
      </c>
    </row>
    <row r="46" spans="1:8" x14ac:dyDescent="0.25">
      <c r="A46" s="46" t="s">
        <v>74</v>
      </c>
      <c r="B46" s="46"/>
      <c r="C46" s="46"/>
      <c r="D46" s="46"/>
      <c r="E46" s="46"/>
      <c r="F46" s="46"/>
      <c r="G46" s="46"/>
      <c r="H46" s="46"/>
    </row>
    <row r="47" spans="1:8" ht="33.75" customHeight="1" x14ac:dyDescent="0.25">
      <c r="A47" s="25">
        <v>32</v>
      </c>
      <c r="B47" s="59" t="s">
        <v>75</v>
      </c>
      <c r="C47" s="59"/>
      <c r="D47" s="25" t="s">
        <v>37</v>
      </c>
      <c r="E47" s="25" t="s">
        <v>76</v>
      </c>
      <c r="F47" s="25" t="s">
        <v>77</v>
      </c>
      <c r="G47" s="25" t="s">
        <v>78</v>
      </c>
      <c r="H47" s="25" t="s">
        <v>79</v>
      </c>
    </row>
    <row r="48" spans="1:8" x14ac:dyDescent="0.25">
      <c r="A48" s="2">
        <v>33</v>
      </c>
      <c r="B48" s="47" t="s">
        <v>37</v>
      </c>
      <c r="C48" s="47"/>
      <c r="D48" s="2" t="s">
        <v>80</v>
      </c>
      <c r="E48" s="2" t="s">
        <v>81</v>
      </c>
      <c r="F48" s="2" t="s">
        <v>82</v>
      </c>
      <c r="G48" s="2" t="s">
        <v>82</v>
      </c>
      <c r="H48" s="2" t="s">
        <v>82</v>
      </c>
    </row>
    <row r="49" spans="1:8" x14ac:dyDescent="0.25">
      <c r="A49" s="2">
        <v>34</v>
      </c>
      <c r="B49" s="47" t="s">
        <v>83</v>
      </c>
      <c r="C49" s="47"/>
      <c r="D49" s="2" t="s">
        <v>84</v>
      </c>
      <c r="E49" s="18">
        <v>811.89</v>
      </c>
      <c r="F49" s="18">
        <v>4464.7</v>
      </c>
      <c r="G49" s="18">
        <v>7494.2</v>
      </c>
      <c r="H49" s="18">
        <v>11645.84</v>
      </c>
    </row>
    <row r="50" spans="1:8" x14ac:dyDescent="0.25">
      <c r="A50" s="2">
        <v>35</v>
      </c>
      <c r="B50" s="47" t="s">
        <v>85</v>
      </c>
      <c r="C50" s="47"/>
      <c r="D50" s="2" t="s">
        <v>12</v>
      </c>
      <c r="E50" s="18">
        <v>844999.9</v>
      </c>
      <c r="F50" s="18">
        <v>294809.56</v>
      </c>
      <c r="G50" s="18">
        <v>69712.53</v>
      </c>
      <c r="H50" s="18">
        <v>115136</v>
      </c>
    </row>
    <row r="51" spans="1:8" x14ac:dyDescent="0.25">
      <c r="A51" s="2">
        <v>36</v>
      </c>
      <c r="B51" s="47" t="s">
        <v>86</v>
      </c>
      <c r="C51" s="47"/>
      <c r="D51" s="2" t="s">
        <v>12</v>
      </c>
      <c r="E51" s="18">
        <v>881290.58</v>
      </c>
      <c r="F51" s="18">
        <v>283902.55</v>
      </c>
      <c r="G51" s="18">
        <v>69581.649999999994</v>
      </c>
      <c r="H51" s="18">
        <v>113216.84</v>
      </c>
    </row>
    <row r="52" spans="1:8" x14ac:dyDescent="0.25">
      <c r="A52" s="2">
        <v>37</v>
      </c>
      <c r="B52" s="47" t="s">
        <v>87</v>
      </c>
      <c r="C52" s="47"/>
      <c r="D52" s="2" t="s">
        <v>12</v>
      </c>
      <c r="E52" s="18">
        <v>-36290.68</v>
      </c>
      <c r="F52" s="18">
        <v>10907.01</v>
      </c>
      <c r="G52" s="18">
        <v>130.88</v>
      </c>
      <c r="H52" s="18">
        <v>1919.16</v>
      </c>
    </row>
    <row r="53" spans="1:8" ht="48" customHeight="1" x14ac:dyDescent="0.25">
      <c r="A53" s="24">
        <v>38</v>
      </c>
      <c r="B53" s="59" t="s">
        <v>88</v>
      </c>
      <c r="C53" s="59"/>
      <c r="D53" s="24" t="s">
        <v>12</v>
      </c>
      <c r="E53" s="14">
        <v>853507.68</v>
      </c>
      <c r="F53" s="14">
        <v>321958.5</v>
      </c>
      <c r="G53" s="14">
        <v>81101.990000000005</v>
      </c>
      <c r="H53" s="14">
        <v>135900.95000000001</v>
      </c>
    </row>
    <row r="54" spans="1:8" ht="48" customHeight="1" x14ac:dyDescent="0.25">
      <c r="A54" s="24">
        <v>39</v>
      </c>
      <c r="B54" s="59" t="s">
        <v>89</v>
      </c>
      <c r="C54" s="59"/>
      <c r="D54" s="24" t="s">
        <v>12</v>
      </c>
      <c r="E54" s="14">
        <v>881290.58</v>
      </c>
      <c r="F54" s="14">
        <v>283902.55</v>
      </c>
      <c r="G54" s="14">
        <v>69581.649999999994</v>
      </c>
      <c r="H54" s="14">
        <v>113216.84</v>
      </c>
    </row>
    <row r="55" spans="1:8" ht="48" customHeight="1" x14ac:dyDescent="0.25">
      <c r="A55" s="24">
        <v>40</v>
      </c>
      <c r="B55" s="59" t="s">
        <v>90</v>
      </c>
      <c r="C55" s="59"/>
      <c r="D55" s="24" t="s">
        <v>12</v>
      </c>
      <c r="E55" s="14">
        <v>-27782.9</v>
      </c>
      <c r="F55" s="14">
        <v>38055.949999999997</v>
      </c>
      <c r="G55" s="14">
        <v>11520.34</v>
      </c>
      <c r="H55" s="14">
        <v>22684.11</v>
      </c>
    </row>
    <row r="56" spans="1:8" ht="48" customHeight="1" x14ac:dyDescent="0.25">
      <c r="A56" s="24">
        <v>41</v>
      </c>
      <c r="B56" s="59" t="s">
        <v>91</v>
      </c>
      <c r="C56" s="59"/>
      <c r="D56" s="24" t="s">
        <v>12</v>
      </c>
      <c r="E56" s="14" t="s">
        <v>80</v>
      </c>
      <c r="F56" s="14" t="s">
        <v>80</v>
      </c>
      <c r="G56" s="14" t="s">
        <v>80</v>
      </c>
      <c r="H56" s="14" t="s">
        <v>80</v>
      </c>
    </row>
    <row r="57" spans="1:8" x14ac:dyDescent="0.25">
      <c r="A57" s="46" t="s">
        <v>92</v>
      </c>
      <c r="B57" s="46"/>
      <c r="C57" s="46"/>
      <c r="D57" s="46"/>
      <c r="E57" s="46"/>
      <c r="F57" s="46"/>
      <c r="G57" s="46"/>
      <c r="H57" s="46"/>
    </row>
    <row r="58" spans="1:8" x14ac:dyDescent="0.25">
      <c r="A58" s="17" t="s">
        <v>93</v>
      </c>
      <c r="B58" s="56" t="s">
        <v>59</v>
      </c>
      <c r="C58" s="57"/>
      <c r="D58" s="57"/>
      <c r="E58" s="57"/>
      <c r="F58" s="58"/>
      <c r="G58" s="16" t="s">
        <v>60</v>
      </c>
      <c r="H58" s="7">
        <f>D58/2734.06</f>
        <v>0</v>
      </c>
    </row>
    <row r="59" spans="1:8" x14ac:dyDescent="0.25">
      <c r="A59" s="17" t="s">
        <v>94</v>
      </c>
      <c r="B59" s="56" t="s">
        <v>62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95</v>
      </c>
      <c r="B60" s="56" t="s">
        <v>64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96</v>
      </c>
      <c r="B61" s="56" t="s">
        <v>66</v>
      </c>
      <c r="C61" s="57"/>
      <c r="D61" s="57"/>
      <c r="E61" s="57"/>
      <c r="F61" s="58"/>
      <c r="G61" s="16" t="s">
        <v>12</v>
      </c>
      <c r="H61" s="7">
        <f>D61/2734.06</f>
        <v>0</v>
      </c>
    </row>
    <row r="62" spans="1:8" x14ac:dyDescent="0.25">
      <c r="A62" s="46" t="s">
        <v>97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98</v>
      </c>
      <c r="B63" s="56" t="s">
        <v>99</v>
      </c>
      <c r="C63" s="57"/>
      <c r="D63" s="57"/>
      <c r="E63" s="57"/>
      <c r="F63" s="58"/>
      <c r="G63" s="16" t="s">
        <v>60</v>
      </c>
      <c r="H63" s="7"/>
    </row>
    <row r="64" spans="1:8" x14ac:dyDescent="0.25">
      <c r="A64" s="17" t="s">
        <v>100</v>
      </c>
      <c r="B64" s="56" t="s">
        <v>101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102</v>
      </c>
      <c r="B65" s="56" t="s">
        <v>103</v>
      </c>
      <c r="C65" s="57"/>
      <c r="D65" s="57"/>
      <c r="E65" s="57"/>
      <c r="F65" s="58"/>
      <c r="G65" s="16" t="s">
        <v>12</v>
      </c>
      <c r="H65" s="7"/>
    </row>
    <row r="67" spans="1:8" ht="58.5" customHeight="1" x14ac:dyDescent="0.25">
      <c r="A67" s="60" t="s">
        <v>104</v>
      </c>
      <c r="B67" s="60"/>
      <c r="C67" s="60"/>
      <c r="D67" s="60"/>
      <c r="E67" s="60"/>
      <c r="F67" s="60"/>
      <c r="G67" s="60"/>
      <c r="H67" s="60"/>
    </row>
  </sheetData>
  <mergeCells count="73">
    <mergeCell ref="A67:H67"/>
    <mergeCell ref="B60:F60"/>
    <mergeCell ref="B61:F61"/>
    <mergeCell ref="A62:H62"/>
    <mergeCell ref="B63:F63"/>
    <mergeCell ref="B64:F64"/>
    <mergeCell ref="B65:F65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29:C29"/>
    <mergeCell ref="E29:F29"/>
    <mergeCell ref="B30:C30"/>
    <mergeCell ref="E30:F30"/>
    <mergeCell ref="B35:F35"/>
    <mergeCell ref="B31:C31"/>
    <mergeCell ref="E31:F31"/>
    <mergeCell ref="B32:C32"/>
    <mergeCell ref="E32:F32"/>
    <mergeCell ref="B33:C33"/>
    <mergeCell ref="E33:F33"/>
    <mergeCell ref="A34:H34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183</v>
      </c>
      <c r="F1" t="s">
        <v>33</v>
      </c>
      <c r="G1">
        <v>3453.5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573393.48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510173.92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63219.56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445854.34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434654.34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11200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445854.34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29078.59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127539.17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156617.76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386924.99</v>
      </c>
      <c r="E27" s="49" t="s">
        <v>41</v>
      </c>
      <c r="F27" s="49"/>
      <c r="G27" s="9" t="s">
        <v>42</v>
      </c>
      <c r="H27" s="15">
        <f>D27/$G$1/12</f>
        <v>9.3365423966024803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58920.7</v>
      </c>
      <c r="E28" s="49" t="s">
        <v>41</v>
      </c>
      <c r="F28" s="49"/>
      <c r="G28" s="9" t="s">
        <v>42</v>
      </c>
      <c r="H28" s="15">
        <f t="shared" ref="H28:H34" si="0">D28/$G$1/12</f>
        <v>1.4217629458037739</v>
      </c>
    </row>
    <row r="29" spans="1:8" ht="15" customHeight="1" x14ac:dyDescent="0.25">
      <c r="A29" s="13" t="s">
        <v>45</v>
      </c>
      <c r="B29" s="54" t="s">
        <v>48</v>
      </c>
      <c r="C29" s="55"/>
      <c r="D29" s="14">
        <v>22793.1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4377</v>
      </c>
      <c r="E30" s="49" t="s">
        <v>41</v>
      </c>
      <c r="F30" s="49"/>
      <c r="G30" s="16" t="s">
        <v>42</v>
      </c>
      <c r="H30" s="15">
        <f t="shared" ref="H30" si="1">D30/$G$1/12</f>
        <v>0.10561748950340234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91164.21</v>
      </c>
      <c r="E31" s="49" t="s">
        <v>51</v>
      </c>
      <c r="F31" s="49"/>
      <c r="G31" s="9" t="s">
        <v>42</v>
      </c>
      <c r="H31" s="15">
        <f t="shared" si="0"/>
        <v>2.1998023744027799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0.10134646011292892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0.31369142415906565</v>
      </c>
    </row>
    <row r="34" spans="1:8" ht="28.5" customHeight="1" x14ac:dyDescent="0.25">
      <c r="A34" s="13" t="s">
        <v>55</v>
      </c>
      <c r="B34" s="51" t="s">
        <v>112</v>
      </c>
      <c r="C34" s="51"/>
      <c r="D34" s="14">
        <v>712.5</v>
      </c>
      <c r="E34" s="49"/>
      <c r="F34" s="49"/>
      <c r="G34" s="9" t="s">
        <v>42</v>
      </c>
      <c r="H34" s="15">
        <f t="shared" si="0"/>
        <v>1.7192703054871871E-2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4622.63</v>
      </c>
      <c r="E35" s="49"/>
      <c r="F35" s="49"/>
      <c r="G35" s="9" t="s">
        <v>42</v>
      </c>
      <c r="H35" s="15">
        <f t="shared" ref="H35" si="2">D35/$G$1/12</f>
        <v>0.11154456831234015</v>
      </c>
    </row>
    <row r="36" spans="1:8" ht="15" customHeight="1" x14ac:dyDescent="0.25">
      <c r="A36" s="13" t="s">
        <v>111</v>
      </c>
      <c r="B36" s="51" t="s">
        <v>131</v>
      </c>
      <c r="C36" s="51"/>
      <c r="D36" s="14">
        <v>789.26</v>
      </c>
      <c r="E36" s="49"/>
      <c r="F36" s="49"/>
      <c r="G36" s="9" t="s">
        <v>42</v>
      </c>
      <c r="H36" s="15">
        <f t="shared" ref="H36" si="3">D36/$G$1/12</f>
        <v>1.9044930263983399E-2</v>
      </c>
    </row>
    <row r="37" spans="1:8" ht="15" customHeight="1" x14ac:dyDescent="0.25">
      <c r="A37" s="13" t="s">
        <v>125</v>
      </c>
      <c r="B37" s="51" t="s">
        <v>122</v>
      </c>
      <c r="C37" s="51"/>
      <c r="D37" s="14">
        <v>473.55</v>
      </c>
      <c r="E37" s="49"/>
      <c r="F37" s="49"/>
      <c r="G37" s="9" t="s">
        <v>42</v>
      </c>
      <c r="H37" s="15">
        <f t="shared" ref="H37" si="4">D37/$G$1/12</f>
        <v>1.1426813377732735E-2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0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0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12784.74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41537.870000000003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54322.61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28">
        <v>32</v>
      </c>
      <c r="B51" s="59" t="s">
        <v>75</v>
      </c>
      <c r="C51" s="59"/>
      <c r="D51" s="28" t="s">
        <v>37</v>
      </c>
      <c r="E51" s="28" t="s">
        <v>76</v>
      </c>
      <c r="F51" s="28" t="s">
        <v>77</v>
      </c>
      <c r="G51" s="28" t="s">
        <v>78</v>
      </c>
      <c r="H51" s="28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 t="s">
        <v>80</v>
      </c>
      <c r="F53" s="18" t="s">
        <v>80</v>
      </c>
      <c r="G53" s="18">
        <v>6448.4</v>
      </c>
      <c r="H53" s="18">
        <v>11094.66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 t="s">
        <v>80</v>
      </c>
      <c r="F54" s="18" t="s">
        <v>80</v>
      </c>
      <c r="G54" s="18">
        <v>59178.51</v>
      </c>
      <c r="H54" s="18">
        <v>111650.7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 t="s">
        <v>80</v>
      </c>
      <c r="F55" s="18" t="s">
        <v>80</v>
      </c>
      <c r="G55" s="18">
        <v>45254.879999999997</v>
      </c>
      <c r="H55" s="18">
        <v>81351.25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 t="s">
        <v>80</v>
      </c>
      <c r="F56" s="18" t="s">
        <v>80</v>
      </c>
      <c r="G56" s="18">
        <v>13923.63</v>
      </c>
      <c r="H56" s="18">
        <v>30299.45</v>
      </c>
    </row>
    <row r="57" spans="1:8" ht="48" customHeight="1" x14ac:dyDescent="0.25">
      <c r="A57" s="27">
        <v>38</v>
      </c>
      <c r="B57" s="59" t="s">
        <v>88</v>
      </c>
      <c r="C57" s="59"/>
      <c r="D57" s="27" t="s">
        <v>12</v>
      </c>
      <c r="E57" s="14" t="s">
        <v>80</v>
      </c>
      <c r="F57" s="14" t="s">
        <v>80</v>
      </c>
      <c r="G57" s="14">
        <v>77195.83</v>
      </c>
      <c r="H57" s="14">
        <v>132890.04999999999</v>
      </c>
    </row>
    <row r="58" spans="1:8" ht="48" customHeight="1" x14ac:dyDescent="0.25">
      <c r="A58" s="27">
        <v>39</v>
      </c>
      <c r="B58" s="59" t="s">
        <v>89</v>
      </c>
      <c r="C58" s="59"/>
      <c r="D58" s="27" t="s">
        <v>12</v>
      </c>
      <c r="E58" s="14" t="s">
        <v>80</v>
      </c>
      <c r="F58" s="14" t="s">
        <v>80</v>
      </c>
      <c r="G58" s="14">
        <v>45254.879999999997</v>
      </c>
      <c r="H58" s="14">
        <v>81351.25</v>
      </c>
    </row>
    <row r="59" spans="1:8" ht="48" customHeight="1" x14ac:dyDescent="0.25">
      <c r="A59" s="27">
        <v>40</v>
      </c>
      <c r="B59" s="59" t="s">
        <v>90</v>
      </c>
      <c r="C59" s="59"/>
      <c r="D59" s="27" t="s">
        <v>12</v>
      </c>
      <c r="E59" s="14" t="s">
        <v>80</v>
      </c>
      <c r="F59" s="14" t="s">
        <v>80</v>
      </c>
      <c r="G59" s="14">
        <v>31940.95</v>
      </c>
      <c r="H59" s="14">
        <v>51538.8</v>
      </c>
    </row>
    <row r="60" spans="1:8" ht="48" customHeight="1" x14ac:dyDescent="0.25">
      <c r="A60" s="27">
        <v>41</v>
      </c>
      <c r="B60" s="59" t="s">
        <v>91</v>
      </c>
      <c r="C60" s="59"/>
      <c r="D60" s="27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B32:C32"/>
    <mergeCell ref="E32:F32"/>
    <mergeCell ref="B45:F45"/>
    <mergeCell ref="B33:C33"/>
    <mergeCell ref="E33:F33"/>
    <mergeCell ref="B34:C34"/>
    <mergeCell ref="E34:F34"/>
    <mergeCell ref="A38:H38"/>
    <mergeCell ref="B39:F39"/>
    <mergeCell ref="B40:F40"/>
    <mergeCell ref="B41:F41"/>
    <mergeCell ref="B42:F42"/>
    <mergeCell ref="A43:H43"/>
    <mergeCell ref="B44:F44"/>
    <mergeCell ref="B57:C57"/>
    <mergeCell ref="B46:F46"/>
    <mergeCell ref="B47:F47"/>
    <mergeCell ref="B48:F48"/>
    <mergeCell ref="B49:F49"/>
    <mergeCell ref="A50:H50"/>
    <mergeCell ref="B51:C51"/>
    <mergeCell ref="B52:C52"/>
    <mergeCell ref="B53:C53"/>
    <mergeCell ref="B54:C54"/>
    <mergeCell ref="B55:C55"/>
    <mergeCell ref="B56:C56"/>
    <mergeCell ref="B59:C59"/>
    <mergeCell ref="B60:C60"/>
    <mergeCell ref="A61:H61"/>
    <mergeCell ref="B62:F62"/>
    <mergeCell ref="B63:F63"/>
    <mergeCell ref="A71:H71"/>
    <mergeCell ref="B30:C30"/>
    <mergeCell ref="E30:F30"/>
    <mergeCell ref="B35:C35"/>
    <mergeCell ref="E35:F35"/>
    <mergeCell ref="B36:C36"/>
    <mergeCell ref="E36:F36"/>
    <mergeCell ref="B37:C37"/>
    <mergeCell ref="E37:F37"/>
    <mergeCell ref="B64:F64"/>
    <mergeCell ref="B65:F65"/>
    <mergeCell ref="A66:H66"/>
    <mergeCell ref="B67:F67"/>
    <mergeCell ref="B68:F68"/>
    <mergeCell ref="B69:F69"/>
    <mergeCell ref="B58:C58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185</v>
      </c>
      <c r="F1" t="s">
        <v>33</v>
      </c>
      <c r="G1">
        <v>6593.2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784314.1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707088.55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77225.55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641556.53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635556.53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6000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641556.53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31478.97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142757.6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174236.57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698449.18</v>
      </c>
      <c r="E27" s="49" t="s">
        <v>41</v>
      </c>
      <c r="F27" s="49"/>
      <c r="G27" s="9" t="s">
        <v>42</v>
      </c>
      <c r="H27" s="15">
        <f>D27/$G$1/12</f>
        <v>8.8278981880321137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50178.65</v>
      </c>
      <c r="E28" s="49" t="s">
        <v>41</v>
      </c>
      <c r="F28" s="49"/>
      <c r="G28" s="9" t="s">
        <v>42</v>
      </c>
      <c r="H28" s="15">
        <f t="shared" ref="H28:H37" si="0">D28/$G$1/12</f>
        <v>0.63422225424174405</v>
      </c>
    </row>
    <row r="29" spans="1:8" ht="15" customHeight="1" x14ac:dyDescent="0.25">
      <c r="A29" s="13" t="s">
        <v>45</v>
      </c>
      <c r="B29" s="54" t="s">
        <v>48</v>
      </c>
      <c r="C29" s="55"/>
      <c r="D29" s="14">
        <v>43515.12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7362.81</v>
      </c>
      <c r="E30" s="49" t="s">
        <v>41</v>
      </c>
      <c r="F30" s="49"/>
      <c r="G30" s="16" t="s">
        <v>42</v>
      </c>
      <c r="H30" s="15">
        <f t="shared" si="0"/>
        <v>9.3060653400473217E-2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134156.47</v>
      </c>
      <c r="E31" s="49" t="s">
        <v>51</v>
      </c>
      <c r="F31" s="49"/>
      <c r="G31" s="9" t="s">
        <v>42</v>
      </c>
      <c r="H31" s="15">
        <f t="shared" si="0"/>
        <v>1.6956418481667983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0.10616999332645756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6000</v>
      </c>
      <c r="E33" s="49" t="s">
        <v>41</v>
      </c>
      <c r="F33" s="49"/>
      <c r="G33" s="9" t="s">
        <v>42</v>
      </c>
      <c r="H33" s="15">
        <f t="shared" si="0"/>
        <v>7.5835709518898259E-2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-800</v>
      </c>
      <c r="E34" s="49" t="s">
        <v>41</v>
      </c>
      <c r="F34" s="49"/>
      <c r="G34" s="9" t="s">
        <v>42</v>
      </c>
      <c r="H34" s="15">
        <f t="shared" si="0"/>
        <v>-1.0111427935853101E-2</v>
      </c>
    </row>
    <row r="35" spans="1:8" ht="15" customHeight="1" x14ac:dyDescent="0.25">
      <c r="A35" s="13" t="s">
        <v>56</v>
      </c>
      <c r="B35" s="51" t="s">
        <v>187</v>
      </c>
      <c r="C35" s="51"/>
      <c r="D35" s="14">
        <v>26990</v>
      </c>
      <c r="E35" s="49"/>
      <c r="F35" s="49"/>
      <c r="G35" s="9" t="s">
        <v>42</v>
      </c>
      <c r="H35" s="15">
        <f t="shared" si="0"/>
        <v>0.34113429998584399</v>
      </c>
    </row>
    <row r="36" spans="1:8" ht="15" customHeight="1" x14ac:dyDescent="0.25">
      <c r="A36" s="13" t="s">
        <v>111</v>
      </c>
      <c r="B36" s="51" t="s">
        <v>150</v>
      </c>
      <c r="C36" s="51"/>
      <c r="D36" s="14">
        <v>7137.1</v>
      </c>
      <c r="E36" s="49"/>
      <c r="F36" s="49"/>
      <c r="G36" s="9" t="s">
        <v>42</v>
      </c>
      <c r="H36" s="15">
        <f t="shared" si="0"/>
        <v>9.020784040122147E-2</v>
      </c>
    </row>
    <row r="37" spans="1:8" ht="15" customHeight="1" x14ac:dyDescent="0.25">
      <c r="A37" s="13" t="s">
        <v>125</v>
      </c>
      <c r="B37" s="51" t="s">
        <v>188</v>
      </c>
      <c r="C37" s="51"/>
      <c r="D37" s="14">
        <v>74338.89</v>
      </c>
      <c r="E37" s="49"/>
      <c r="F37" s="49"/>
      <c r="G37" s="9" t="s">
        <v>42</v>
      </c>
      <c r="H37" s="15">
        <f t="shared" si="0"/>
        <v>0.93959041133288845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0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0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27973.02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290896.90999999997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318869.93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28">
        <v>32</v>
      </c>
      <c r="B51" s="59" t="s">
        <v>75</v>
      </c>
      <c r="C51" s="59"/>
      <c r="D51" s="28" t="s">
        <v>37</v>
      </c>
      <c r="E51" s="28" t="s">
        <v>76</v>
      </c>
      <c r="F51" s="28" t="s">
        <v>77</v>
      </c>
      <c r="G51" s="28" t="s">
        <v>78</v>
      </c>
      <c r="H51" s="28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824.02</v>
      </c>
      <c r="F53" s="18">
        <v>5914.7</v>
      </c>
      <c r="G53" s="18">
        <v>8410.3799999999992</v>
      </c>
      <c r="H53" s="18">
        <v>13970.8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845475.86</v>
      </c>
      <c r="F54" s="18">
        <v>389727.65</v>
      </c>
      <c r="G54" s="18">
        <v>74763.59</v>
      </c>
      <c r="H54" s="18">
        <v>138162.6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680727.08</v>
      </c>
      <c r="F55" s="18">
        <v>300031.12</v>
      </c>
      <c r="G55" s="18">
        <v>64459.519999999997</v>
      </c>
      <c r="H55" s="18">
        <v>112015.03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164748.78</v>
      </c>
      <c r="F56" s="18">
        <v>89696.53</v>
      </c>
      <c r="G56" s="18">
        <v>10304.07</v>
      </c>
      <c r="H56" s="18">
        <v>26147.57</v>
      </c>
    </row>
    <row r="57" spans="1:8" ht="48" customHeight="1" x14ac:dyDescent="0.25">
      <c r="A57" s="27">
        <v>38</v>
      </c>
      <c r="B57" s="59" t="s">
        <v>88</v>
      </c>
      <c r="C57" s="59"/>
      <c r="D57" s="27" t="s">
        <v>12</v>
      </c>
      <c r="E57" s="14">
        <v>630381.84</v>
      </c>
      <c r="F57" s="14">
        <v>327009.98</v>
      </c>
      <c r="G57" s="14">
        <v>86633.33</v>
      </c>
      <c r="H57" s="14">
        <v>155310.03</v>
      </c>
    </row>
    <row r="58" spans="1:8" ht="48" customHeight="1" x14ac:dyDescent="0.25">
      <c r="A58" s="27">
        <v>39</v>
      </c>
      <c r="B58" s="59" t="s">
        <v>89</v>
      </c>
      <c r="C58" s="59"/>
      <c r="D58" s="27" t="s">
        <v>12</v>
      </c>
      <c r="E58" s="14">
        <v>680727.08</v>
      </c>
      <c r="F58" s="14">
        <v>300031.12</v>
      </c>
      <c r="G58" s="14">
        <v>64459.519999999997</v>
      </c>
      <c r="H58" s="14">
        <v>112015.03</v>
      </c>
    </row>
    <row r="59" spans="1:8" ht="48" customHeight="1" x14ac:dyDescent="0.25">
      <c r="A59" s="27">
        <v>40</v>
      </c>
      <c r="B59" s="59" t="s">
        <v>90</v>
      </c>
      <c r="C59" s="59"/>
      <c r="D59" s="27" t="s">
        <v>12</v>
      </c>
      <c r="E59" s="14">
        <v>-50345.24</v>
      </c>
      <c r="F59" s="14">
        <v>26978.86</v>
      </c>
      <c r="G59" s="14">
        <v>22173.81</v>
      </c>
      <c r="H59" s="14">
        <v>43295</v>
      </c>
    </row>
    <row r="60" spans="1:8" ht="48" customHeight="1" x14ac:dyDescent="0.25">
      <c r="A60" s="27">
        <v>41</v>
      </c>
      <c r="B60" s="59" t="s">
        <v>91</v>
      </c>
      <c r="C60" s="59"/>
      <c r="D60" s="27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9:F49"/>
    <mergeCell ref="A38:H38"/>
    <mergeCell ref="B39:F39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A61:H61"/>
    <mergeCell ref="A50:H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H56" sqref="H5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189</v>
      </c>
      <c r="F1" t="s">
        <v>33</v>
      </c>
      <c r="G1">
        <v>2487.6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364489.38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286090.53000000003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78398.850000000006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264089.48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259539.48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4550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264089.48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734.65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100399.9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101134.55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199630.75</v>
      </c>
      <c r="E27" s="49" t="s">
        <v>41</v>
      </c>
      <c r="F27" s="49"/>
      <c r="G27" s="9" t="s">
        <v>42</v>
      </c>
      <c r="H27" s="15">
        <f>D27/$G$1/12</f>
        <v>6.6875284745671868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14994.09</v>
      </c>
      <c r="E28" s="49" t="s">
        <v>41</v>
      </c>
      <c r="F28" s="49"/>
      <c r="G28" s="9" t="s">
        <v>42</v>
      </c>
      <c r="H28" s="15">
        <f t="shared" ref="H28:H33" si="0">D28/$G$1/12</f>
        <v>0.50229438012542216</v>
      </c>
    </row>
    <row r="29" spans="1:8" ht="15" customHeight="1" x14ac:dyDescent="0.25">
      <c r="A29" s="13" t="s">
        <v>45</v>
      </c>
      <c r="B29" s="54" t="s">
        <v>48</v>
      </c>
      <c r="C29" s="55"/>
      <c r="D29" s="14">
        <v>10945.44</v>
      </c>
      <c r="E29" s="49" t="s">
        <v>41</v>
      </c>
      <c r="F29" s="49"/>
      <c r="G29" s="16" t="s">
        <v>42</v>
      </c>
      <c r="H29" s="15">
        <f t="shared" si="0"/>
        <v>0.3666666666666667</v>
      </c>
    </row>
    <row r="30" spans="1:8" x14ac:dyDescent="0.25">
      <c r="A30" s="13" t="s">
        <v>47</v>
      </c>
      <c r="B30" s="54" t="s">
        <v>184</v>
      </c>
      <c r="C30" s="55"/>
      <c r="D30" s="14">
        <v>1127</v>
      </c>
      <c r="E30" s="49" t="s">
        <v>41</v>
      </c>
      <c r="F30" s="49"/>
      <c r="G30" s="16" t="s">
        <v>42</v>
      </c>
      <c r="H30" s="15">
        <f t="shared" si="0"/>
        <v>3.775392614032267E-2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32805.339999999997</v>
      </c>
      <c r="E31" s="49" t="s">
        <v>51</v>
      </c>
      <c r="F31" s="49"/>
      <c r="G31" s="9" t="s">
        <v>42</v>
      </c>
      <c r="H31" s="15">
        <f t="shared" si="0"/>
        <v>1.098962185774776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2800</v>
      </c>
      <c r="E32" s="49" t="s">
        <v>41</v>
      </c>
      <c r="F32" s="49"/>
      <c r="G32" s="9" t="s">
        <v>42</v>
      </c>
      <c r="H32" s="15">
        <f t="shared" si="0"/>
        <v>9.3798574261671222E-2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2000</v>
      </c>
      <c r="E33" s="49" t="s">
        <v>41</v>
      </c>
      <c r="F33" s="49"/>
      <c r="G33" s="9" t="s">
        <v>42</v>
      </c>
      <c r="H33" s="15">
        <f t="shared" si="0"/>
        <v>6.6998981615479444E-2</v>
      </c>
    </row>
    <row r="34" spans="1:8" x14ac:dyDescent="0.25">
      <c r="A34" s="46" t="s">
        <v>57</v>
      </c>
      <c r="B34" s="46"/>
      <c r="C34" s="46"/>
      <c r="D34" s="46"/>
      <c r="E34" s="46"/>
      <c r="F34" s="46"/>
      <c r="G34" s="46"/>
      <c r="H34" s="46"/>
    </row>
    <row r="35" spans="1:8" x14ac:dyDescent="0.25">
      <c r="A35" s="17" t="s">
        <v>58</v>
      </c>
      <c r="B35" s="56" t="s">
        <v>59</v>
      </c>
      <c r="C35" s="57"/>
      <c r="D35" s="57"/>
      <c r="E35" s="57"/>
      <c r="F35" s="58"/>
      <c r="G35" s="16" t="s">
        <v>60</v>
      </c>
      <c r="H35" s="7">
        <f>D35/2734.06</f>
        <v>0</v>
      </c>
    </row>
    <row r="36" spans="1:8" x14ac:dyDescent="0.25">
      <c r="A36" s="17" t="s">
        <v>61</v>
      </c>
      <c r="B36" s="56" t="s">
        <v>62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63</v>
      </c>
      <c r="B37" s="56" t="s">
        <v>64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65</v>
      </c>
      <c r="B38" s="56" t="s">
        <v>66</v>
      </c>
      <c r="C38" s="57"/>
      <c r="D38" s="57"/>
      <c r="E38" s="57"/>
      <c r="F38" s="58"/>
      <c r="G38" s="16" t="s">
        <v>12</v>
      </c>
      <c r="H38" s="7">
        <f>D38/2734.06</f>
        <v>0</v>
      </c>
    </row>
    <row r="39" spans="1:8" x14ac:dyDescent="0.25">
      <c r="A39" s="46" t="s">
        <v>67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68</v>
      </c>
      <c r="B40" s="56" t="s">
        <v>14</v>
      </c>
      <c r="C40" s="57"/>
      <c r="D40" s="57"/>
      <c r="E40" s="57"/>
      <c r="F40" s="58"/>
      <c r="G40" s="16" t="s">
        <v>12</v>
      </c>
      <c r="H40" s="7">
        <v>0</v>
      </c>
    </row>
    <row r="41" spans="1:8" x14ac:dyDescent="0.25">
      <c r="A41" s="17" t="s">
        <v>69</v>
      </c>
      <c r="B41" s="56" t="s">
        <v>15</v>
      </c>
      <c r="C41" s="57"/>
      <c r="D41" s="57"/>
      <c r="E41" s="57"/>
      <c r="F41" s="58"/>
      <c r="G41" s="16" t="s">
        <v>12</v>
      </c>
      <c r="H41" s="7">
        <v>0</v>
      </c>
    </row>
    <row r="42" spans="1:8" x14ac:dyDescent="0.25">
      <c r="A42" s="17" t="s">
        <v>70</v>
      </c>
      <c r="B42" s="56" t="s">
        <v>16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71</v>
      </c>
      <c r="B43" s="56" t="s">
        <v>28</v>
      </c>
      <c r="C43" s="57"/>
      <c r="D43" s="57"/>
      <c r="E43" s="57"/>
      <c r="F43" s="58"/>
      <c r="G43" s="16" t="s">
        <v>12</v>
      </c>
      <c r="H43" s="7">
        <v>16621.560000000001</v>
      </c>
    </row>
    <row r="44" spans="1:8" x14ac:dyDescent="0.25">
      <c r="A44" s="17" t="s">
        <v>72</v>
      </c>
      <c r="B44" s="56" t="s">
        <v>29</v>
      </c>
      <c r="C44" s="57"/>
      <c r="D44" s="57"/>
      <c r="E44" s="57"/>
      <c r="F44" s="58"/>
      <c r="G44" s="16" t="s">
        <v>12</v>
      </c>
      <c r="H44" s="7">
        <v>125035.89</v>
      </c>
    </row>
    <row r="45" spans="1:8" x14ac:dyDescent="0.25">
      <c r="A45" s="17" t="s">
        <v>73</v>
      </c>
      <c r="B45" s="56" t="s">
        <v>30</v>
      </c>
      <c r="C45" s="57"/>
      <c r="D45" s="57"/>
      <c r="E45" s="57"/>
      <c r="F45" s="58"/>
      <c r="G45" s="16" t="s">
        <v>12</v>
      </c>
      <c r="H45" s="7">
        <v>141657.45000000001</v>
      </c>
    </row>
    <row r="46" spans="1:8" x14ac:dyDescent="0.25">
      <c r="A46" s="46" t="s">
        <v>74</v>
      </c>
      <c r="B46" s="46"/>
      <c r="C46" s="46"/>
      <c r="D46" s="46"/>
      <c r="E46" s="46"/>
      <c r="F46" s="46"/>
      <c r="G46" s="46"/>
      <c r="H46" s="46"/>
    </row>
    <row r="47" spans="1:8" ht="33.75" customHeight="1" x14ac:dyDescent="0.25">
      <c r="A47" s="28">
        <v>32</v>
      </c>
      <c r="B47" s="59" t="s">
        <v>75</v>
      </c>
      <c r="C47" s="59"/>
      <c r="D47" s="28" t="s">
        <v>37</v>
      </c>
      <c r="E47" s="28" t="s">
        <v>76</v>
      </c>
      <c r="F47" s="28" t="s">
        <v>77</v>
      </c>
      <c r="G47" s="28" t="s">
        <v>78</v>
      </c>
      <c r="H47" s="28" t="s">
        <v>79</v>
      </c>
    </row>
    <row r="48" spans="1:8" x14ac:dyDescent="0.25">
      <c r="A48" s="2">
        <v>33</v>
      </c>
      <c r="B48" s="47" t="s">
        <v>37</v>
      </c>
      <c r="C48" s="47"/>
      <c r="D48" s="2" t="s">
        <v>80</v>
      </c>
      <c r="E48" s="2" t="s">
        <v>81</v>
      </c>
      <c r="F48" s="2" t="s">
        <v>82</v>
      </c>
      <c r="G48" s="2" t="s">
        <v>82</v>
      </c>
      <c r="H48" s="2" t="s">
        <v>82</v>
      </c>
    </row>
    <row r="49" spans="1:8" x14ac:dyDescent="0.25">
      <c r="A49" s="2">
        <v>34</v>
      </c>
      <c r="B49" s="47" t="s">
        <v>83</v>
      </c>
      <c r="C49" s="47"/>
      <c r="D49" s="2" t="s">
        <v>84</v>
      </c>
      <c r="E49" s="18">
        <v>222.52</v>
      </c>
      <c r="F49" s="18">
        <v>1203.8499999999999</v>
      </c>
      <c r="G49" s="18">
        <v>2405.96</v>
      </c>
      <c r="H49" s="18">
        <v>4077.91</v>
      </c>
    </row>
    <row r="50" spans="1:8" x14ac:dyDescent="0.25">
      <c r="A50" s="2">
        <v>35</v>
      </c>
      <c r="B50" s="47" t="s">
        <v>85</v>
      </c>
      <c r="C50" s="47"/>
      <c r="D50" s="2" t="s">
        <v>12</v>
      </c>
      <c r="E50" s="18">
        <v>267704.7</v>
      </c>
      <c r="F50" s="18">
        <v>96474.53</v>
      </c>
      <c r="G50" s="18">
        <v>19952.240000000002</v>
      </c>
      <c r="H50" s="18">
        <v>37128.5</v>
      </c>
    </row>
    <row r="51" spans="1:8" x14ac:dyDescent="0.25">
      <c r="A51" s="2">
        <v>36</v>
      </c>
      <c r="B51" s="47" t="s">
        <v>86</v>
      </c>
      <c r="C51" s="47"/>
      <c r="D51" s="2" t="s">
        <v>12</v>
      </c>
      <c r="E51" s="18">
        <v>185516.62</v>
      </c>
      <c r="F51" s="18">
        <v>63878.46</v>
      </c>
      <c r="G51" s="18">
        <v>18974.27</v>
      </c>
      <c r="H51" s="18">
        <v>27854.720000000001</v>
      </c>
    </row>
    <row r="52" spans="1:8" x14ac:dyDescent="0.25">
      <c r="A52" s="2">
        <v>37</v>
      </c>
      <c r="B52" s="47" t="s">
        <v>87</v>
      </c>
      <c r="C52" s="47"/>
      <c r="D52" s="2" t="s">
        <v>12</v>
      </c>
      <c r="E52" s="18">
        <v>82188.08</v>
      </c>
      <c r="F52" s="18">
        <v>32596.07</v>
      </c>
      <c r="G52" s="18">
        <v>977.97</v>
      </c>
      <c r="H52" s="18">
        <v>9273.7800000000007</v>
      </c>
    </row>
    <row r="53" spans="1:8" ht="48" customHeight="1" x14ac:dyDescent="0.25">
      <c r="A53" s="27">
        <v>38</v>
      </c>
      <c r="B53" s="59" t="s">
        <v>88</v>
      </c>
      <c r="C53" s="59"/>
      <c r="D53" s="27" t="s">
        <v>12</v>
      </c>
      <c r="E53" s="14">
        <v>168784.41</v>
      </c>
      <c r="F53" s="14">
        <v>132673.60999999999</v>
      </c>
      <c r="G53" s="14">
        <v>41489.279999999999</v>
      </c>
      <c r="H53" s="14">
        <v>64053.72</v>
      </c>
    </row>
    <row r="54" spans="1:8" ht="48" customHeight="1" x14ac:dyDescent="0.25">
      <c r="A54" s="27">
        <v>39</v>
      </c>
      <c r="B54" s="59" t="s">
        <v>89</v>
      </c>
      <c r="C54" s="59"/>
      <c r="D54" s="27" t="s">
        <v>12</v>
      </c>
      <c r="E54" s="14">
        <v>185516.62</v>
      </c>
      <c r="F54" s="14">
        <v>63878.46</v>
      </c>
      <c r="G54" s="14">
        <v>18974.27</v>
      </c>
      <c r="H54" s="14">
        <v>27854.720000000001</v>
      </c>
    </row>
    <row r="55" spans="1:8" ht="48" customHeight="1" x14ac:dyDescent="0.25">
      <c r="A55" s="27">
        <v>40</v>
      </c>
      <c r="B55" s="59" t="s">
        <v>90</v>
      </c>
      <c r="C55" s="59"/>
      <c r="D55" s="27" t="s">
        <v>12</v>
      </c>
      <c r="E55" s="14">
        <v>-16732.21</v>
      </c>
      <c r="F55" s="14">
        <v>68795.149999999994</v>
      </c>
      <c r="G55" s="14">
        <v>22515.01</v>
      </c>
      <c r="H55" s="14">
        <v>36199</v>
      </c>
    </row>
    <row r="56" spans="1:8" ht="48" customHeight="1" x14ac:dyDescent="0.25">
      <c r="A56" s="27">
        <v>41</v>
      </c>
      <c r="B56" s="59" t="s">
        <v>91</v>
      </c>
      <c r="C56" s="59"/>
      <c r="D56" s="27" t="s">
        <v>12</v>
      </c>
      <c r="E56" s="14" t="s">
        <v>80</v>
      </c>
      <c r="F56" s="14" t="s">
        <v>80</v>
      </c>
      <c r="G56" s="14" t="s">
        <v>80</v>
      </c>
      <c r="H56" s="14" t="s">
        <v>80</v>
      </c>
    </row>
    <row r="57" spans="1:8" x14ac:dyDescent="0.25">
      <c r="A57" s="46" t="s">
        <v>92</v>
      </c>
      <c r="B57" s="46"/>
      <c r="C57" s="46"/>
      <c r="D57" s="46"/>
      <c r="E57" s="46"/>
      <c r="F57" s="46"/>
      <c r="G57" s="46"/>
      <c r="H57" s="46"/>
    </row>
    <row r="58" spans="1:8" x14ac:dyDescent="0.25">
      <c r="A58" s="17" t="s">
        <v>93</v>
      </c>
      <c r="B58" s="56" t="s">
        <v>59</v>
      </c>
      <c r="C58" s="57"/>
      <c r="D58" s="57"/>
      <c r="E58" s="57"/>
      <c r="F58" s="58"/>
      <c r="G58" s="16" t="s">
        <v>60</v>
      </c>
      <c r="H58" s="7">
        <f>D58/2734.06</f>
        <v>0</v>
      </c>
    </row>
    <row r="59" spans="1:8" x14ac:dyDescent="0.25">
      <c r="A59" s="17" t="s">
        <v>94</v>
      </c>
      <c r="B59" s="56" t="s">
        <v>62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95</v>
      </c>
      <c r="B60" s="56" t="s">
        <v>64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96</v>
      </c>
      <c r="B61" s="56" t="s">
        <v>66</v>
      </c>
      <c r="C61" s="57"/>
      <c r="D61" s="57"/>
      <c r="E61" s="57"/>
      <c r="F61" s="58"/>
      <c r="G61" s="16" t="s">
        <v>12</v>
      </c>
      <c r="H61" s="7">
        <f>D61/2734.06</f>
        <v>0</v>
      </c>
    </row>
    <row r="62" spans="1:8" x14ac:dyDescent="0.25">
      <c r="A62" s="46" t="s">
        <v>97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98</v>
      </c>
      <c r="B63" s="56" t="s">
        <v>99</v>
      </c>
      <c r="C63" s="57"/>
      <c r="D63" s="57"/>
      <c r="E63" s="57"/>
      <c r="F63" s="58"/>
      <c r="G63" s="16" t="s">
        <v>60</v>
      </c>
      <c r="H63" s="7"/>
    </row>
    <row r="64" spans="1:8" x14ac:dyDescent="0.25">
      <c r="A64" s="17" t="s">
        <v>100</v>
      </c>
      <c r="B64" s="56" t="s">
        <v>101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102</v>
      </c>
      <c r="B65" s="56" t="s">
        <v>103</v>
      </c>
      <c r="C65" s="57"/>
      <c r="D65" s="57"/>
      <c r="E65" s="57"/>
      <c r="F65" s="58"/>
      <c r="G65" s="16" t="s">
        <v>12</v>
      </c>
      <c r="H65" s="7"/>
    </row>
    <row r="67" spans="1:8" ht="58.5" customHeight="1" x14ac:dyDescent="0.25">
      <c r="A67" s="60" t="s">
        <v>104</v>
      </c>
      <c r="B67" s="60"/>
      <c r="C67" s="60"/>
      <c r="D67" s="60"/>
      <c r="E67" s="60"/>
      <c r="F67" s="60"/>
      <c r="G67" s="60"/>
      <c r="H67" s="60"/>
    </row>
  </sheetData>
  <mergeCells count="7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45:F45"/>
    <mergeCell ref="A34:H34"/>
    <mergeCell ref="B35:F35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A57:H57"/>
    <mergeCell ref="A46:H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4:F64"/>
    <mergeCell ref="B65:F65"/>
    <mergeCell ref="A67:H67"/>
    <mergeCell ref="B58:F58"/>
    <mergeCell ref="B59:F59"/>
    <mergeCell ref="B60:F60"/>
    <mergeCell ref="B61:F61"/>
    <mergeCell ref="A62:H62"/>
    <mergeCell ref="B63:F63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191</v>
      </c>
      <c r="F1" t="s">
        <v>33</v>
      </c>
      <c r="G1">
        <v>3929.3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5106.01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101123.43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106229.44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928994.91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786246.39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142748.51999999999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947343.92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931431.92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15912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846220.49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21541.91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82774.41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104316.32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309105.15000000002</v>
      </c>
      <c r="E27" s="49" t="s">
        <v>41</v>
      </c>
      <c r="F27" s="49"/>
      <c r="G27" s="9" t="s">
        <v>42</v>
      </c>
      <c r="H27" s="15">
        <f>D27/$G$1/12</f>
        <v>6.5555601506629673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28960.41</v>
      </c>
      <c r="E28" s="49" t="s">
        <v>41</v>
      </c>
      <c r="F28" s="49"/>
      <c r="G28" s="9" t="s">
        <v>42</v>
      </c>
      <c r="H28" s="15">
        <f t="shared" ref="H28:H33" si="0">D28/$G$1/12</f>
        <v>0.61419782149492275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25933.38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0</v>
      </c>
      <c r="E30" s="49" t="s">
        <v>41</v>
      </c>
      <c r="F30" s="49"/>
      <c r="G30" s="16" t="s">
        <v>42</v>
      </c>
      <c r="H30" s="15">
        <f t="shared" si="0"/>
        <v>0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100667.3</v>
      </c>
      <c r="E31" s="49" t="s">
        <v>51</v>
      </c>
      <c r="F31" s="49"/>
      <c r="G31" s="9" t="s">
        <v>42</v>
      </c>
      <c r="H31" s="15">
        <f t="shared" si="0"/>
        <v>2.1349710296151136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8.9074389840429591E-2</v>
      </c>
    </row>
    <row r="33" spans="1:8" ht="41.25" customHeight="1" x14ac:dyDescent="0.25">
      <c r="A33" s="13" t="s">
        <v>54</v>
      </c>
      <c r="B33" s="51" t="s">
        <v>193</v>
      </c>
      <c r="C33" s="51"/>
      <c r="D33" s="14">
        <f>3000+10000+19800</f>
        <v>32800</v>
      </c>
      <c r="E33" s="49" t="s">
        <v>41</v>
      </c>
      <c r="F33" s="49"/>
      <c r="G33" s="9" t="s">
        <v>42</v>
      </c>
      <c r="H33" s="15">
        <f t="shared" si="0"/>
        <v>0.69562856827764064</v>
      </c>
    </row>
    <row r="34" spans="1:8" ht="15" customHeight="1" x14ac:dyDescent="0.25">
      <c r="A34" s="13" t="s">
        <v>55</v>
      </c>
      <c r="B34" s="51" t="s">
        <v>123</v>
      </c>
      <c r="C34" s="51"/>
      <c r="D34" s="14">
        <v>1023.17</v>
      </c>
      <c r="E34" s="49"/>
      <c r="F34" s="49"/>
      <c r="G34" s="9" t="s">
        <v>42</v>
      </c>
      <c r="H34" s="15">
        <f t="shared" ref="H34" si="1">D34/$G$1/12</f>
        <v>2.1699581774531507E-2</v>
      </c>
    </row>
    <row r="35" spans="1:8" ht="15" customHeight="1" x14ac:dyDescent="0.25">
      <c r="A35" s="13" t="s">
        <v>56</v>
      </c>
      <c r="B35" s="51" t="s">
        <v>150</v>
      </c>
      <c r="C35" s="51"/>
      <c r="D35" s="14">
        <v>4462</v>
      </c>
      <c r="E35" s="49"/>
      <c r="F35" s="49"/>
      <c r="G35" s="9" t="s">
        <v>42</v>
      </c>
      <c r="H35" s="15">
        <f t="shared" ref="H35" si="2">D35/$G$1/12</f>
        <v>9.4630935111427825E-2</v>
      </c>
    </row>
    <row r="36" spans="1:8" ht="15" customHeight="1" x14ac:dyDescent="0.25">
      <c r="A36" s="13" t="s">
        <v>111</v>
      </c>
      <c r="B36" s="51" t="s">
        <v>134</v>
      </c>
      <c r="C36" s="51"/>
      <c r="D36" s="14">
        <v>1425</v>
      </c>
      <c r="E36" s="49"/>
      <c r="F36" s="49"/>
      <c r="G36" s="9" t="s">
        <v>42</v>
      </c>
      <c r="H36" s="15">
        <f t="shared" ref="H36" si="3">D36/$G$1/12</f>
        <v>3.0221667981574326E-2</v>
      </c>
    </row>
    <row r="37" spans="1:8" ht="15" customHeight="1" x14ac:dyDescent="0.25">
      <c r="A37" s="13" t="s">
        <v>125</v>
      </c>
      <c r="B37" s="51" t="s">
        <v>194</v>
      </c>
      <c r="C37" s="51"/>
      <c r="D37" s="14">
        <v>102856</v>
      </c>
      <c r="E37" s="49"/>
      <c r="F37" s="49"/>
      <c r="G37" s="9" t="s">
        <v>42</v>
      </c>
      <c r="H37" s="15">
        <f t="shared" ref="H37" si="4">D37/$G$1/12</f>
        <v>2.181389390816006</v>
      </c>
    </row>
    <row r="38" spans="1:8" ht="15" customHeight="1" x14ac:dyDescent="0.25">
      <c r="A38" s="13" t="s">
        <v>126</v>
      </c>
      <c r="B38" s="51" t="s">
        <v>195</v>
      </c>
      <c r="C38" s="51"/>
      <c r="D38" s="14">
        <v>28000</v>
      </c>
      <c r="E38" s="49"/>
      <c r="F38" s="49"/>
      <c r="G38" s="9" t="s">
        <v>42</v>
      </c>
      <c r="H38" s="15">
        <f t="shared" ref="H38" si="5">D38/$G$1/12</f>
        <v>0.59382926560286398</v>
      </c>
    </row>
    <row r="39" spans="1:8" x14ac:dyDescent="0.25">
      <c r="A39" s="46" t="s">
        <v>57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58</v>
      </c>
      <c r="B40" s="56" t="s">
        <v>59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61</v>
      </c>
      <c r="B41" s="56" t="s">
        <v>62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63</v>
      </c>
      <c r="B42" s="56" t="s">
        <v>64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65</v>
      </c>
      <c r="B43" s="56" t="s">
        <v>66</v>
      </c>
      <c r="C43" s="57"/>
      <c r="D43" s="57"/>
      <c r="E43" s="57"/>
      <c r="F43" s="58"/>
      <c r="G43" s="16" t="s">
        <v>12</v>
      </c>
      <c r="H43" s="7">
        <f>D43/2734.06</f>
        <v>0</v>
      </c>
    </row>
    <row r="44" spans="1:8" x14ac:dyDescent="0.25">
      <c r="A44" s="46" t="s">
        <v>67</v>
      </c>
      <c r="B44" s="46"/>
      <c r="C44" s="46"/>
      <c r="D44" s="46"/>
      <c r="E44" s="46"/>
      <c r="F44" s="46"/>
      <c r="G44" s="46"/>
      <c r="H44" s="46"/>
    </row>
    <row r="45" spans="1:8" x14ac:dyDescent="0.25">
      <c r="A45" s="17" t="s">
        <v>68</v>
      </c>
      <c r="B45" s="56" t="s">
        <v>14</v>
      </c>
      <c r="C45" s="57"/>
      <c r="D45" s="57"/>
      <c r="E45" s="57"/>
      <c r="F45" s="58"/>
      <c r="G45" s="16" t="s">
        <v>12</v>
      </c>
      <c r="H45" s="7">
        <v>8022.02</v>
      </c>
    </row>
    <row r="46" spans="1:8" x14ac:dyDescent="0.25">
      <c r="A46" s="17" t="s">
        <v>69</v>
      </c>
      <c r="B46" s="56" t="s">
        <v>15</v>
      </c>
      <c r="C46" s="57"/>
      <c r="D46" s="57"/>
      <c r="E46" s="57"/>
      <c r="F46" s="58"/>
      <c r="G46" s="16" t="s">
        <v>12</v>
      </c>
      <c r="H46" s="7">
        <v>230271.8</v>
      </c>
    </row>
    <row r="47" spans="1:8" x14ac:dyDescent="0.25">
      <c r="A47" s="17" t="s">
        <v>70</v>
      </c>
      <c r="B47" s="56" t="s">
        <v>16</v>
      </c>
      <c r="C47" s="57"/>
      <c r="D47" s="57"/>
      <c r="E47" s="57"/>
      <c r="F47" s="58"/>
      <c r="G47" s="16" t="s">
        <v>12</v>
      </c>
      <c r="H47" s="7">
        <v>238293.82</v>
      </c>
    </row>
    <row r="48" spans="1:8" x14ac:dyDescent="0.25">
      <c r="A48" s="17" t="s">
        <v>71</v>
      </c>
      <c r="B48" s="56" t="s">
        <v>28</v>
      </c>
      <c r="C48" s="57"/>
      <c r="D48" s="57"/>
      <c r="E48" s="57"/>
      <c r="F48" s="58"/>
      <c r="G48" s="16" t="s">
        <v>12</v>
      </c>
      <c r="H48" s="7">
        <v>13228.74</v>
      </c>
    </row>
    <row r="49" spans="1:8" x14ac:dyDescent="0.25">
      <c r="A49" s="17" t="s">
        <v>72</v>
      </c>
      <c r="B49" s="56" t="s">
        <v>29</v>
      </c>
      <c r="C49" s="57"/>
      <c r="D49" s="57"/>
      <c r="E49" s="57"/>
      <c r="F49" s="58"/>
      <c r="G49" s="16" t="s">
        <v>12</v>
      </c>
      <c r="H49" s="7">
        <v>224266.95</v>
      </c>
    </row>
    <row r="50" spans="1:8" x14ac:dyDescent="0.25">
      <c r="A50" s="17" t="s">
        <v>73</v>
      </c>
      <c r="B50" s="56" t="s">
        <v>30</v>
      </c>
      <c r="C50" s="57"/>
      <c r="D50" s="57"/>
      <c r="E50" s="57"/>
      <c r="F50" s="58"/>
      <c r="G50" s="16" t="s">
        <v>12</v>
      </c>
      <c r="H50" s="7">
        <v>237495.69</v>
      </c>
    </row>
    <row r="51" spans="1:8" x14ac:dyDescent="0.25">
      <c r="A51" s="46" t="s">
        <v>74</v>
      </c>
      <c r="B51" s="46"/>
      <c r="C51" s="46"/>
      <c r="D51" s="46"/>
      <c r="E51" s="46"/>
      <c r="F51" s="46"/>
      <c r="G51" s="46"/>
      <c r="H51" s="46"/>
    </row>
    <row r="52" spans="1:8" ht="33.75" customHeight="1" x14ac:dyDescent="0.25">
      <c r="A52" s="28">
        <v>32</v>
      </c>
      <c r="B52" s="59" t="s">
        <v>75</v>
      </c>
      <c r="C52" s="59"/>
      <c r="D52" s="28" t="s">
        <v>37</v>
      </c>
      <c r="E52" s="28" t="s">
        <v>76</v>
      </c>
      <c r="F52" s="28" t="s">
        <v>77</v>
      </c>
      <c r="G52" s="28" t="s">
        <v>78</v>
      </c>
      <c r="H52" s="28" t="s">
        <v>79</v>
      </c>
    </row>
    <row r="53" spans="1:8" x14ac:dyDescent="0.25">
      <c r="A53" s="2">
        <v>33</v>
      </c>
      <c r="B53" s="47" t="s">
        <v>37</v>
      </c>
      <c r="C53" s="47"/>
      <c r="D53" s="2" t="s">
        <v>80</v>
      </c>
      <c r="E53" s="2" t="s">
        <v>81</v>
      </c>
      <c r="F53" s="2" t="s">
        <v>82</v>
      </c>
      <c r="G53" s="2" t="s">
        <v>82</v>
      </c>
      <c r="H53" s="2" t="s">
        <v>82</v>
      </c>
    </row>
    <row r="54" spans="1:8" x14ac:dyDescent="0.25">
      <c r="A54" s="2">
        <v>34</v>
      </c>
      <c r="B54" s="47" t="s">
        <v>83</v>
      </c>
      <c r="C54" s="47"/>
      <c r="D54" s="2" t="s">
        <v>84</v>
      </c>
      <c r="E54" s="18">
        <v>680.19</v>
      </c>
      <c r="F54" s="18">
        <v>5416.17</v>
      </c>
      <c r="G54" s="18">
        <v>8384.83</v>
      </c>
      <c r="H54" s="18">
        <v>13529.68</v>
      </c>
    </row>
    <row r="55" spans="1:8" x14ac:dyDescent="0.25">
      <c r="A55" s="2">
        <v>35</v>
      </c>
      <c r="B55" s="47" t="s">
        <v>85</v>
      </c>
      <c r="C55" s="47"/>
      <c r="D55" s="2" t="s">
        <v>12</v>
      </c>
      <c r="E55" s="18">
        <v>714847.89</v>
      </c>
      <c r="F55" s="18">
        <v>332352.03000000003</v>
      </c>
      <c r="G55" s="18">
        <v>85927.56</v>
      </c>
      <c r="H55" s="18">
        <v>134452.79999999999</v>
      </c>
    </row>
    <row r="56" spans="1:8" x14ac:dyDescent="0.25">
      <c r="A56" s="2">
        <v>36</v>
      </c>
      <c r="B56" s="47" t="s">
        <v>86</v>
      </c>
      <c r="C56" s="47"/>
      <c r="D56" s="2" t="s">
        <v>12</v>
      </c>
      <c r="E56" s="18">
        <v>729995.32</v>
      </c>
      <c r="F56" s="18">
        <v>322916.18</v>
      </c>
      <c r="G56" s="18">
        <v>89145.94</v>
      </c>
      <c r="H56" s="18">
        <v>131527.65</v>
      </c>
    </row>
    <row r="57" spans="1:8" x14ac:dyDescent="0.25">
      <c r="A57" s="2">
        <v>37</v>
      </c>
      <c r="B57" s="47" t="s">
        <v>87</v>
      </c>
      <c r="C57" s="47"/>
      <c r="D57" s="2" t="s">
        <v>12</v>
      </c>
      <c r="E57" s="18">
        <v>-15147.43</v>
      </c>
      <c r="F57" s="18">
        <v>9435.85</v>
      </c>
      <c r="G57" s="18">
        <v>-3218.38</v>
      </c>
      <c r="H57" s="18">
        <v>2925.15</v>
      </c>
    </row>
    <row r="58" spans="1:8" ht="48" customHeight="1" x14ac:dyDescent="0.25">
      <c r="A58" s="27">
        <v>38</v>
      </c>
      <c r="B58" s="59" t="s">
        <v>88</v>
      </c>
      <c r="C58" s="59"/>
      <c r="D58" s="27" t="s">
        <v>12</v>
      </c>
      <c r="E58" s="14">
        <v>712329.89</v>
      </c>
      <c r="F58" s="14">
        <v>323635.11</v>
      </c>
      <c r="G58" s="14">
        <v>88705.67</v>
      </c>
      <c r="H58" s="14">
        <v>154064.87</v>
      </c>
    </row>
    <row r="59" spans="1:8" ht="48" customHeight="1" x14ac:dyDescent="0.25">
      <c r="A59" s="27">
        <v>39</v>
      </c>
      <c r="B59" s="59" t="s">
        <v>89</v>
      </c>
      <c r="C59" s="59"/>
      <c r="D59" s="27" t="s">
        <v>12</v>
      </c>
      <c r="E59" s="14">
        <v>729995.32</v>
      </c>
      <c r="F59" s="14">
        <v>322916.18</v>
      </c>
      <c r="G59" s="14">
        <v>89145.95</v>
      </c>
      <c r="H59" s="14">
        <v>131527.65</v>
      </c>
    </row>
    <row r="60" spans="1:8" ht="48" customHeight="1" x14ac:dyDescent="0.25">
      <c r="A60" s="27">
        <v>40</v>
      </c>
      <c r="B60" s="59" t="s">
        <v>90</v>
      </c>
      <c r="C60" s="59"/>
      <c r="D60" s="27" t="s">
        <v>12</v>
      </c>
      <c r="E60" s="14">
        <v>-17665.43</v>
      </c>
      <c r="F60" s="14">
        <v>718.93</v>
      </c>
      <c r="G60" s="14">
        <v>-440.27</v>
      </c>
      <c r="H60" s="14">
        <v>22537.22</v>
      </c>
    </row>
    <row r="61" spans="1:8" ht="48" customHeight="1" x14ac:dyDescent="0.25">
      <c r="A61" s="27">
        <v>41</v>
      </c>
      <c r="B61" s="59" t="s">
        <v>91</v>
      </c>
      <c r="C61" s="59"/>
      <c r="D61" s="27" t="s">
        <v>12</v>
      </c>
      <c r="E61" s="14" t="s">
        <v>80</v>
      </c>
      <c r="F61" s="14" t="s">
        <v>80</v>
      </c>
      <c r="G61" s="14" t="s">
        <v>80</v>
      </c>
      <c r="H61" s="14" t="s">
        <v>80</v>
      </c>
    </row>
    <row r="62" spans="1:8" x14ac:dyDescent="0.25">
      <c r="A62" s="46" t="s">
        <v>92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93</v>
      </c>
      <c r="B63" s="56" t="s">
        <v>59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94</v>
      </c>
      <c r="B64" s="56" t="s">
        <v>62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95</v>
      </c>
      <c r="B65" s="56" t="s">
        <v>64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96</v>
      </c>
      <c r="B66" s="56" t="s">
        <v>66</v>
      </c>
      <c r="C66" s="57"/>
      <c r="D66" s="57"/>
      <c r="E66" s="57"/>
      <c r="F66" s="58"/>
      <c r="G66" s="16" t="s">
        <v>12</v>
      </c>
      <c r="H66" s="7">
        <f>D66/2734.06</f>
        <v>0</v>
      </c>
    </row>
    <row r="67" spans="1:8" x14ac:dyDescent="0.25">
      <c r="A67" s="46" t="s">
        <v>97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17" t="s">
        <v>98</v>
      </c>
      <c r="B68" s="56" t="s">
        <v>99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100</v>
      </c>
      <c r="B69" s="56" t="s">
        <v>101</v>
      </c>
      <c r="C69" s="57"/>
      <c r="D69" s="57"/>
      <c r="E69" s="57"/>
      <c r="F69" s="58"/>
      <c r="G69" s="16" t="s">
        <v>60</v>
      </c>
      <c r="H69" s="7"/>
    </row>
    <row r="70" spans="1:8" x14ac:dyDescent="0.25">
      <c r="A70" s="17" t="s">
        <v>102</v>
      </c>
      <c r="B70" s="56" t="s">
        <v>103</v>
      </c>
      <c r="C70" s="57"/>
      <c r="D70" s="57"/>
      <c r="E70" s="57"/>
      <c r="F70" s="58"/>
      <c r="G70" s="16" t="s">
        <v>12</v>
      </c>
      <c r="H70" s="7"/>
    </row>
    <row r="72" spans="1:8" ht="58.5" customHeight="1" x14ac:dyDescent="0.25">
      <c r="A72" s="60" t="s">
        <v>104</v>
      </c>
      <c r="B72" s="60"/>
      <c r="C72" s="60"/>
      <c r="D72" s="60"/>
      <c r="E72" s="60"/>
      <c r="F72" s="60"/>
      <c r="G72" s="60"/>
      <c r="H72" s="60"/>
    </row>
  </sheetData>
  <mergeCells count="8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40:F40"/>
    <mergeCell ref="E38:F3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A39:H39"/>
    <mergeCell ref="B52:C52"/>
    <mergeCell ref="B41:F41"/>
    <mergeCell ref="B42:F42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64:F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A72:H72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B65:F65"/>
    <mergeCell ref="B66:F66"/>
    <mergeCell ref="A67:H67"/>
    <mergeCell ref="B68:F68"/>
    <mergeCell ref="B69:F69"/>
    <mergeCell ref="B70:F70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196</v>
      </c>
      <c r="F1" t="s">
        <v>33</v>
      </c>
      <c r="G1">
        <v>3494.3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42457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3797.94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73919.88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77717.820000000007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770274.27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552257.02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218017.25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775439.11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775439.11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701519.23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8278.36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68755.039999999994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77033.399999999994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392820.45</v>
      </c>
      <c r="E27" s="49" t="s">
        <v>41</v>
      </c>
      <c r="F27" s="49"/>
      <c r="G27" s="9" t="s">
        <v>42</v>
      </c>
      <c r="H27" s="15">
        <f>D27/$G$1/12</f>
        <v>9.3681245170706582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34376.29</v>
      </c>
      <c r="E28" s="49" t="s">
        <v>41</v>
      </c>
      <c r="F28" s="49"/>
      <c r="G28" s="9" t="s">
        <v>42</v>
      </c>
      <c r="H28" s="15">
        <f t="shared" ref="H28:H37" si="0">D28/$G$1/12</f>
        <v>0.81981822778048052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23062.38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6641.79</v>
      </c>
      <c r="E30" s="49" t="s">
        <v>41</v>
      </c>
      <c r="F30" s="49"/>
      <c r="G30" s="16" t="s">
        <v>42</v>
      </c>
      <c r="H30" s="15">
        <f t="shared" si="0"/>
        <v>0.15839581604327047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48172.08</v>
      </c>
      <c r="E31" s="49" t="s">
        <v>51</v>
      </c>
      <c r="F31" s="49"/>
      <c r="G31" s="9" t="s">
        <v>42</v>
      </c>
      <c r="H31" s="15">
        <f t="shared" si="0"/>
        <v>1.1488252296597314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0.10016312279998855</v>
      </c>
    </row>
    <row r="33" spans="1:8" ht="41.25" customHeight="1" x14ac:dyDescent="0.25">
      <c r="A33" s="13" t="s">
        <v>54</v>
      </c>
      <c r="B33" s="51" t="s">
        <v>193</v>
      </c>
      <c r="C33" s="51"/>
      <c r="D33" s="14">
        <f>3000+19800+10000</f>
        <v>32800</v>
      </c>
      <c r="E33" s="49" t="s">
        <v>41</v>
      </c>
      <c r="F33" s="49"/>
      <c r="G33" s="9" t="s">
        <v>42</v>
      </c>
      <c r="H33" s="15">
        <f t="shared" si="0"/>
        <v>0.78222629234276775</v>
      </c>
    </row>
    <row r="34" spans="1:8" ht="15" customHeight="1" x14ac:dyDescent="0.25">
      <c r="A34" s="13" t="s">
        <v>55</v>
      </c>
      <c r="B34" s="51" t="s">
        <v>122</v>
      </c>
      <c r="C34" s="51"/>
      <c r="D34" s="14">
        <v>375</v>
      </c>
      <c r="E34" s="49"/>
      <c r="F34" s="49"/>
      <c r="G34" s="9" t="s">
        <v>42</v>
      </c>
      <c r="H34" s="15">
        <f t="shared" si="0"/>
        <v>8.9431359642846917E-3</v>
      </c>
    </row>
    <row r="35" spans="1:8" ht="15" customHeight="1" x14ac:dyDescent="0.25">
      <c r="A35" s="13" t="s">
        <v>56</v>
      </c>
      <c r="B35" s="51" t="s">
        <v>198</v>
      </c>
      <c r="C35" s="51"/>
      <c r="D35" s="14">
        <v>84000</v>
      </c>
      <c r="E35" s="49"/>
      <c r="F35" s="49"/>
      <c r="G35" s="9" t="s">
        <v>42</v>
      </c>
      <c r="H35" s="15">
        <f t="shared" si="0"/>
        <v>2.0032624559997712</v>
      </c>
    </row>
    <row r="36" spans="1:8" ht="15" customHeight="1" x14ac:dyDescent="0.25">
      <c r="A36" s="13" t="s">
        <v>111</v>
      </c>
      <c r="B36" s="51" t="s">
        <v>131</v>
      </c>
      <c r="C36" s="51"/>
      <c r="D36" s="14">
        <v>1600</v>
      </c>
      <c r="E36" s="49"/>
      <c r="F36" s="49"/>
      <c r="G36" s="9" t="s">
        <v>42</v>
      </c>
      <c r="H36" s="15">
        <f t="shared" si="0"/>
        <v>3.8157380114281353E-2</v>
      </c>
    </row>
    <row r="37" spans="1:8" ht="15" customHeight="1" x14ac:dyDescent="0.25">
      <c r="A37" s="13" t="s">
        <v>125</v>
      </c>
      <c r="B37" s="51" t="s">
        <v>199</v>
      </c>
      <c r="C37" s="51"/>
      <c r="D37" s="14">
        <v>3888.58</v>
      </c>
      <c r="E37" s="49"/>
      <c r="F37" s="49"/>
      <c r="G37" s="9" t="s">
        <v>42</v>
      </c>
      <c r="H37" s="15">
        <f t="shared" si="0"/>
        <v>9.2736265727995107E-2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10499.73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177329.49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187829.22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15044.57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144317.48000000001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159362.04999999999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28">
        <v>32</v>
      </c>
      <c r="B51" s="59" t="s">
        <v>75</v>
      </c>
      <c r="C51" s="59"/>
      <c r="D51" s="28" t="s">
        <v>37</v>
      </c>
      <c r="E51" s="28" t="s">
        <v>76</v>
      </c>
      <c r="F51" s="28" t="s">
        <v>77</v>
      </c>
      <c r="G51" s="28" t="s">
        <v>78</v>
      </c>
      <c r="H51" s="28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584.47</v>
      </c>
      <c r="F53" s="18">
        <v>3206.39</v>
      </c>
      <c r="G53" s="18">
        <v>6119.21</v>
      </c>
      <c r="H53" s="18">
        <v>6776.63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611199.06000000006</v>
      </c>
      <c r="F54" s="18">
        <v>234757.6</v>
      </c>
      <c r="G54" s="18">
        <v>61965</v>
      </c>
      <c r="H54" s="18">
        <v>71003.3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647118.82999999996</v>
      </c>
      <c r="F55" s="18">
        <v>232135.47</v>
      </c>
      <c r="G55" s="18">
        <v>59886.64</v>
      </c>
      <c r="H55" s="18">
        <v>72795.98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-35919.769999999997</v>
      </c>
      <c r="F56" s="18">
        <v>2622.13</v>
      </c>
      <c r="G56" s="18">
        <v>2078.36</v>
      </c>
      <c r="H56" s="18">
        <v>-1792.68</v>
      </c>
    </row>
    <row r="57" spans="1:8" ht="48" customHeight="1" x14ac:dyDescent="0.25">
      <c r="A57" s="27">
        <v>38</v>
      </c>
      <c r="B57" s="59" t="s">
        <v>88</v>
      </c>
      <c r="C57" s="59"/>
      <c r="D57" s="27" t="s">
        <v>12</v>
      </c>
      <c r="E57" s="14">
        <v>618552.17000000004</v>
      </c>
      <c r="F57" s="14">
        <v>236941.54</v>
      </c>
      <c r="G57" s="14">
        <v>53584.12</v>
      </c>
      <c r="H57" s="14">
        <v>81151.070000000007</v>
      </c>
    </row>
    <row r="58" spans="1:8" ht="48" customHeight="1" x14ac:dyDescent="0.25">
      <c r="A58" s="27">
        <v>39</v>
      </c>
      <c r="B58" s="59" t="s">
        <v>89</v>
      </c>
      <c r="C58" s="59"/>
      <c r="D58" s="27" t="s">
        <v>12</v>
      </c>
      <c r="E58" s="14">
        <v>647118.82999999996</v>
      </c>
      <c r="F58" s="14">
        <v>232135.47</v>
      </c>
      <c r="G58" s="14">
        <v>59886.64</v>
      </c>
      <c r="H58" s="14">
        <v>72795.98</v>
      </c>
    </row>
    <row r="59" spans="1:8" ht="48" customHeight="1" x14ac:dyDescent="0.25">
      <c r="A59" s="27">
        <v>40</v>
      </c>
      <c r="B59" s="59" t="s">
        <v>90</v>
      </c>
      <c r="C59" s="59"/>
      <c r="D59" s="27" t="s">
        <v>12</v>
      </c>
      <c r="E59" s="14">
        <v>-28566.66</v>
      </c>
      <c r="F59" s="14">
        <v>4806.07</v>
      </c>
      <c r="G59" s="14">
        <v>-6302.52</v>
      </c>
      <c r="H59" s="14">
        <v>8355.09</v>
      </c>
    </row>
    <row r="60" spans="1:8" ht="48" customHeight="1" x14ac:dyDescent="0.25">
      <c r="A60" s="27">
        <v>41</v>
      </c>
      <c r="B60" s="59" t="s">
        <v>91</v>
      </c>
      <c r="C60" s="59"/>
      <c r="D60" s="27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A38:H38"/>
    <mergeCell ref="B39:F39"/>
    <mergeCell ref="B40:F40"/>
    <mergeCell ref="B41:F41"/>
    <mergeCell ref="B35:C35"/>
    <mergeCell ref="E35:F35"/>
    <mergeCell ref="B36:C36"/>
    <mergeCell ref="E36:F36"/>
    <mergeCell ref="B37:C37"/>
    <mergeCell ref="E37:F37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65:F65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63:F63"/>
    <mergeCell ref="B64:F64"/>
    <mergeCell ref="A66:H66"/>
    <mergeCell ref="B67:F67"/>
    <mergeCell ref="B68:F68"/>
    <mergeCell ref="B69:F69"/>
    <mergeCell ref="A71:H71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10" workbookViewId="0">
      <selection activeCell="H57" sqref="H5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200</v>
      </c>
      <c r="F1" t="s">
        <v>33</v>
      </c>
      <c r="G1">
        <v>1498.4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5393.48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98080.320000000007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103473.8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415487.06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321205.08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94281.98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414291.69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405791.69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8500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316211.37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17249.400000000001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99275.69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116525.09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139398.96</v>
      </c>
      <c r="E27" s="49" t="s">
        <v>41</v>
      </c>
      <c r="F27" s="49"/>
      <c r="G27" s="9" t="s">
        <v>42</v>
      </c>
      <c r="H27" s="15">
        <f>D27/$G$1/12</f>
        <v>7.7526561665776823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15142.3</v>
      </c>
      <c r="E28" s="49" t="s">
        <v>41</v>
      </c>
      <c r="F28" s="49"/>
      <c r="G28" s="9" t="s">
        <v>42</v>
      </c>
      <c r="H28" s="15">
        <f t="shared" ref="H28:H34" si="0">D28/$G$1/12</f>
        <v>0.84213716853532639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9889.44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3087.15</v>
      </c>
      <c r="E30" s="49" t="s">
        <v>41</v>
      </c>
      <c r="F30" s="49"/>
      <c r="G30" s="16" t="s">
        <v>42</v>
      </c>
      <c r="H30" s="15">
        <f t="shared" si="0"/>
        <v>0.17169147090229578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31596.720000000001</v>
      </c>
      <c r="E31" s="49" t="s">
        <v>51</v>
      </c>
      <c r="F31" s="49"/>
      <c r="G31" s="9" t="s">
        <v>42</v>
      </c>
      <c r="H31" s="15">
        <f t="shared" si="0"/>
        <v>1.7572477309129739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0.23358248798718631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0.16684463427656168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-2.2245951236874884E-2</v>
      </c>
    </row>
    <row r="35" spans="1:8" x14ac:dyDescent="0.25">
      <c r="A35" s="46" t="s">
        <v>57</v>
      </c>
      <c r="B35" s="46"/>
      <c r="C35" s="46"/>
      <c r="D35" s="46"/>
      <c r="E35" s="46"/>
      <c r="F35" s="46"/>
      <c r="G35" s="46"/>
      <c r="H35" s="46"/>
    </row>
    <row r="36" spans="1:8" x14ac:dyDescent="0.25">
      <c r="A36" s="17" t="s">
        <v>58</v>
      </c>
      <c r="B36" s="56" t="s">
        <v>59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61</v>
      </c>
      <c r="B37" s="56" t="s">
        <v>62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63</v>
      </c>
      <c r="B38" s="56" t="s">
        <v>64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65</v>
      </c>
      <c r="B39" s="56" t="s">
        <v>66</v>
      </c>
      <c r="C39" s="57"/>
      <c r="D39" s="57"/>
      <c r="E39" s="57"/>
      <c r="F39" s="58"/>
      <c r="G39" s="16" t="s">
        <v>12</v>
      </c>
      <c r="H39" s="7">
        <f>D39/2734.06</f>
        <v>0</v>
      </c>
    </row>
    <row r="40" spans="1:8" x14ac:dyDescent="0.25">
      <c r="A40" s="46" t="s">
        <v>67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68</v>
      </c>
      <c r="B41" s="56" t="s">
        <v>14</v>
      </c>
      <c r="C41" s="57"/>
      <c r="D41" s="57"/>
      <c r="E41" s="57"/>
      <c r="F41" s="58"/>
      <c r="G41" s="16" t="s">
        <v>12</v>
      </c>
      <c r="H41" s="7">
        <v>11569.46</v>
      </c>
    </row>
    <row r="42" spans="1:8" x14ac:dyDescent="0.25">
      <c r="A42" s="17" t="s">
        <v>69</v>
      </c>
      <c r="B42" s="56" t="s">
        <v>15</v>
      </c>
      <c r="C42" s="57"/>
      <c r="D42" s="57"/>
      <c r="E42" s="57"/>
      <c r="F42" s="58"/>
      <c r="G42" s="16" t="s">
        <v>12</v>
      </c>
      <c r="H42" s="7">
        <v>305871.38</v>
      </c>
    </row>
    <row r="43" spans="1:8" x14ac:dyDescent="0.25">
      <c r="A43" s="17" t="s">
        <v>70</v>
      </c>
      <c r="B43" s="56" t="s">
        <v>16</v>
      </c>
      <c r="C43" s="57"/>
      <c r="D43" s="57"/>
      <c r="E43" s="57"/>
      <c r="F43" s="58"/>
      <c r="G43" s="16" t="s">
        <v>12</v>
      </c>
      <c r="H43" s="7">
        <v>317440.84000000003</v>
      </c>
    </row>
    <row r="44" spans="1:8" x14ac:dyDescent="0.25">
      <c r="A44" s="17" t="s">
        <v>71</v>
      </c>
      <c r="B44" s="56" t="s">
        <v>28</v>
      </c>
      <c r="C44" s="57"/>
      <c r="D44" s="57"/>
      <c r="E44" s="57"/>
      <c r="F44" s="58"/>
      <c r="G44" s="16" t="s">
        <v>12</v>
      </c>
      <c r="H44" s="7">
        <v>10110.17</v>
      </c>
    </row>
    <row r="45" spans="1:8" x14ac:dyDescent="0.25">
      <c r="A45" s="17" t="s">
        <v>72</v>
      </c>
      <c r="B45" s="56" t="s">
        <v>29</v>
      </c>
      <c r="C45" s="57"/>
      <c r="D45" s="57"/>
      <c r="E45" s="57"/>
      <c r="F45" s="58"/>
      <c r="G45" s="16" t="s">
        <v>12</v>
      </c>
      <c r="H45" s="7">
        <v>287692.19</v>
      </c>
    </row>
    <row r="46" spans="1:8" x14ac:dyDescent="0.25">
      <c r="A46" s="17" t="s">
        <v>73</v>
      </c>
      <c r="B46" s="56" t="s">
        <v>30</v>
      </c>
      <c r="C46" s="57"/>
      <c r="D46" s="57"/>
      <c r="E46" s="57"/>
      <c r="F46" s="58"/>
      <c r="G46" s="16" t="s">
        <v>12</v>
      </c>
      <c r="H46" s="7">
        <v>297802.36</v>
      </c>
    </row>
    <row r="47" spans="1:8" x14ac:dyDescent="0.25">
      <c r="A47" s="46" t="s">
        <v>74</v>
      </c>
      <c r="B47" s="46"/>
      <c r="C47" s="46"/>
      <c r="D47" s="46"/>
      <c r="E47" s="46"/>
      <c r="F47" s="46"/>
      <c r="G47" s="46"/>
      <c r="H47" s="46"/>
    </row>
    <row r="48" spans="1:8" ht="33.75" customHeight="1" x14ac:dyDescent="0.25">
      <c r="A48" s="28">
        <v>32</v>
      </c>
      <c r="B48" s="59" t="s">
        <v>75</v>
      </c>
      <c r="C48" s="59"/>
      <c r="D48" s="28" t="s">
        <v>37</v>
      </c>
      <c r="E48" s="28" t="s">
        <v>76</v>
      </c>
      <c r="F48" s="28" t="s">
        <v>77</v>
      </c>
      <c r="G48" s="28" t="s">
        <v>78</v>
      </c>
      <c r="H48" s="28" t="s">
        <v>79</v>
      </c>
    </row>
    <row r="49" spans="1:8" x14ac:dyDescent="0.25">
      <c r="A49" s="2">
        <v>33</v>
      </c>
      <c r="B49" s="47" t="s">
        <v>37</v>
      </c>
      <c r="C49" s="47"/>
      <c r="D49" s="2" t="s">
        <v>80</v>
      </c>
      <c r="E49" s="2" t="s">
        <v>81</v>
      </c>
      <c r="F49" s="2" t="s">
        <v>82</v>
      </c>
      <c r="G49" s="2" t="s">
        <v>82</v>
      </c>
      <c r="H49" s="2" t="s">
        <v>82</v>
      </c>
    </row>
    <row r="50" spans="1:8" x14ac:dyDescent="0.25">
      <c r="A50" s="2">
        <v>34</v>
      </c>
      <c r="B50" s="47" t="s">
        <v>83</v>
      </c>
      <c r="C50" s="47"/>
      <c r="D50" s="2" t="s">
        <v>84</v>
      </c>
      <c r="E50" s="18">
        <v>378.03</v>
      </c>
      <c r="F50" s="18">
        <v>2800.75</v>
      </c>
      <c r="G50" s="18">
        <v>4100.1099999999997</v>
      </c>
      <c r="H50" s="18">
        <v>5976.68</v>
      </c>
    </row>
    <row r="51" spans="1:8" x14ac:dyDescent="0.25">
      <c r="A51" s="2">
        <v>35</v>
      </c>
      <c r="B51" s="47" t="s">
        <v>85</v>
      </c>
      <c r="C51" s="47"/>
      <c r="D51" s="2" t="s">
        <v>12</v>
      </c>
      <c r="E51" s="18">
        <v>393034.79</v>
      </c>
      <c r="F51" s="18">
        <v>208911.94</v>
      </c>
      <c r="G51" s="18">
        <v>42104.13</v>
      </c>
      <c r="H51" s="18">
        <v>63459.6</v>
      </c>
    </row>
    <row r="52" spans="1:8" x14ac:dyDescent="0.25">
      <c r="A52" s="2">
        <v>36</v>
      </c>
      <c r="B52" s="47" t="s">
        <v>86</v>
      </c>
      <c r="C52" s="47"/>
      <c r="D52" s="2" t="s">
        <v>12</v>
      </c>
      <c r="E52" s="18">
        <v>410105.38</v>
      </c>
      <c r="F52" s="18">
        <v>209063.48</v>
      </c>
      <c r="G52" s="18">
        <v>43762.89</v>
      </c>
      <c r="H52" s="18">
        <v>62757.87</v>
      </c>
    </row>
    <row r="53" spans="1:8" x14ac:dyDescent="0.25">
      <c r="A53" s="2">
        <v>37</v>
      </c>
      <c r="B53" s="47" t="s">
        <v>87</v>
      </c>
      <c r="C53" s="47"/>
      <c r="D53" s="2" t="s">
        <v>12</v>
      </c>
      <c r="E53" s="18">
        <v>-17070.59</v>
      </c>
      <c r="F53" s="18">
        <v>-151.54</v>
      </c>
      <c r="G53" s="18">
        <v>-1658.76</v>
      </c>
      <c r="H53" s="18">
        <v>701.73</v>
      </c>
    </row>
    <row r="54" spans="1:8" ht="48" customHeight="1" x14ac:dyDescent="0.25">
      <c r="A54" s="27">
        <v>38</v>
      </c>
      <c r="B54" s="59" t="s">
        <v>88</v>
      </c>
      <c r="C54" s="59"/>
      <c r="D54" s="27" t="s">
        <v>12</v>
      </c>
      <c r="E54" s="14">
        <v>394155.23</v>
      </c>
      <c r="F54" s="14">
        <v>204394.62</v>
      </c>
      <c r="G54" s="14">
        <v>58398.559999999998</v>
      </c>
      <c r="H54" s="14">
        <v>91300.1</v>
      </c>
    </row>
    <row r="55" spans="1:8" ht="48" customHeight="1" x14ac:dyDescent="0.25">
      <c r="A55" s="27">
        <v>39</v>
      </c>
      <c r="B55" s="59" t="s">
        <v>89</v>
      </c>
      <c r="C55" s="59"/>
      <c r="D55" s="27" t="s">
        <v>12</v>
      </c>
      <c r="E55" s="14">
        <v>410105.38</v>
      </c>
      <c r="F55" s="14">
        <v>209063.48</v>
      </c>
      <c r="G55" s="14">
        <v>43762.89</v>
      </c>
      <c r="H55" s="14">
        <v>62757.87</v>
      </c>
    </row>
    <row r="56" spans="1:8" ht="48" customHeight="1" x14ac:dyDescent="0.25">
      <c r="A56" s="27">
        <v>40</v>
      </c>
      <c r="B56" s="59" t="s">
        <v>90</v>
      </c>
      <c r="C56" s="59"/>
      <c r="D56" s="27" t="s">
        <v>12</v>
      </c>
      <c r="E56" s="14">
        <v>-15950.15</v>
      </c>
      <c r="F56" s="14">
        <v>-4668.8599999999997</v>
      </c>
      <c r="G56" s="14">
        <v>14635.67</v>
      </c>
      <c r="H56" s="14">
        <v>28542.23</v>
      </c>
    </row>
    <row r="57" spans="1:8" ht="48" customHeight="1" x14ac:dyDescent="0.25">
      <c r="A57" s="27">
        <v>41</v>
      </c>
      <c r="B57" s="59" t="s">
        <v>91</v>
      </c>
      <c r="C57" s="59"/>
      <c r="D57" s="27" t="s">
        <v>12</v>
      </c>
      <c r="E57" s="14" t="s">
        <v>80</v>
      </c>
      <c r="F57" s="14" t="s">
        <v>80</v>
      </c>
      <c r="G57" s="14" t="s">
        <v>80</v>
      </c>
      <c r="H57" s="14" t="s">
        <v>80</v>
      </c>
    </row>
    <row r="58" spans="1:8" x14ac:dyDescent="0.25">
      <c r="A58" s="46" t="s">
        <v>92</v>
      </c>
      <c r="B58" s="46"/>
      <c r="C58" s="46"/>
      <c r="D58" s="46"/>
      <c r="E58" s="46"/>
      <c r="F58" s="46"/>
      <c r="G58" s="46"/>
      <c r="H58" s="46"/>
    </row>
    <row r="59" spans="1:8" x14ac:dyDescent="0.25">
      <c r="A59" s="17" t="s">
        <v>93</v>
      </c>
      <c r="B59" s="56" t="s">
        <v>59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94</v>
      </c>
      <c r="B60" s="56" t="s">
        <v>62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95</v>
      </c>
      <c r="B61" s="56" t="s">
        <v>64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96</v>
      </c>
      <c r="B62" s="56" t="s">
        <v>66</v>
      </c>
      <c r="C62" s="57"/>
      <c r="D62" s="57"/>
      <c r="E62" s="57"/>
      <c r="F62" s="58"/>
      <c r="G62" s="16" t="s">
        <v>12</v>
      </c>
      <c r="H62" s="7">
        <f>D62/2734.06</f>
        <v>0</v>
      </c>
    </row>
    <row r="63" spans="1:8" x14ac:dyDescent="0.25">
      <c r="A63" s="46" t="s">
        <v>97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98</v>
      </c>
      <c r="B64" s="56" t="s">
        <v>99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100</v>
      </c>
      <c r="B65" s="56" t="s">
        <v>101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102</v>
      </c>
      <c r="B66" s="56" t="s">
        <v>103</v>
      </c>
      <c r="C66" s="57"/>
      <c r="D66" s="57"/>
      <c r="E66" s="57"/>
      <c r="F66" s="58"/>
      <c r="G66" s="16" t="s">
        <v>12</v>
      </c>
      <c r="H66" s="7"/>
    </row>
    <row r="68" spans="1:8" ht="58.5" customHeight="1" x14ac:dyDescent="0.25">
      <c r="A68" s="60" t="s">
        <v>104</v>
      </c>
      <c r="B68" s="60"/>
      <c r="C68" s="60"/>
      <c r="D68" s="60"/>
      <c r="E68" s="60"/>
      <c r="F68" s="60"/>
      <c r="G68" s="60"/>
      <c r="H68" s="60"/>
    </row>
  </sheetData>
  <mergeCells count="7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6:F46"/>
    <mergeCell ref="A35:H35"/>
    <mergeCell ref="B36:F36"/>
    <mergeCell ref="B37:F37"/>
    <mergeCell ref="B38:F38"/>
    <mergeCell ref="B39:F39"/>
    <mergeCell ref="A40:H40"/>
    <mergeCell ref="B41:F41"/>
    <mergeCell ref="B42:F42"/>
    <mergeCell ref="B43:F43"/>
    <mergeCell ref="B44:F44"/>
    <mergeCell ref="B45:F45"/>
    <mergeCell ref="A58:H58"/>
    <mergeCell ref="A47:H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65:F65"/>
    <mergeCell ref="B66:F66"/>
    <mergeCell ref="A68:H68"/>
    <mergeCell ref="B59:F59"/>
    <mergeCell ref="B60:F60"/>
    <mergeCell ref="B61:F61"/>
    <mergeCell ref="B62:F62"/>
    <mergeCell ref="A63:H63"/>
    <mergeCell ref="B64:F64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H58" sqref="H5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202</v>
      </c>
      <c r="F1" t="s">
        <v>33</v>
      </c>
      <c r="G1">
        <v>2499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3082.41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92406.75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95489.16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801702.24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577954.97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223747.27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763960.96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753060.96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671554.21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5278.08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130148.03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135426.10999999999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508911.88</v>
      </c>
      <c r="E27" s="49" t="s">
        <v>41</v>
      </c>
      <c r="F27" s="49"/>
      <c r="G27" s="9" t="s">
        <v>42</v>
      </c>
      <c r="H27" s="15">
        <f>D27/$G$1/12</f>
        <v>16.970517540349473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28349.71</v>
      </c>
      <c r="E28" s="49" t="s">
        <v>41</v>
      </c>
      <c r="F28" s="49"/>
      <c r="G28" s="9" t="s">
        <v>42</v>
      </c>
      <c r="H28" s="15">
        <f t="shared" ref="H28:H34" si="0">D28/$G$1/12</f>
        <v>0.94536848072562352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16493.400000000001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2998.85</v>
      </c>
      <c r="E30" s="49" t="s">
        <v>41</v>
      </c>
      <c r="F30" s="49"/>
      <c r="G30" s="16" t="s">
        <v>42</v>
      </c>
      <c r="H30" s="15">
        <f t="shared" si="0"/>
        <v>0.10000166733360011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46100.14</v>
      </c>
      <c r="E31" s="49" t="s">
        <v>51</v>
      </c>
      <c r="F31" s="49"/>
      <c r="G31" s="9" t="s">
        <v>42</v>
      </c>
      <c r="H31" s="15">
        <f t="shared" si="0"/>
        <v>1.5372862478324663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0.14005602240896359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0.10004001600640255</v>
      </c>
    </row>
    <row r="34" spans="1:8" ht="15" customHeight="1" x14ac:dyDescent="0.25">
      <c r="A34" s="13" t="s">
        <v>55</v>
      </c>
      <c r="B34" s="51" t="s">
        <v>203</v>
      </c>
      <c r="C34" s="51"/>
      <c r="D34" s="14">
        <v>1625</v>
      </c>
      <c r="E34" s="49"/>
      <c r="F34" s="49"/>
      <c r="G34" s="9" t="s">
        <v>42</v>
      </c>
      <c r="H34" s="15">
        <f t="shared" si="0"/>
        <v>5.4188342003468053E-2</v>
      </c>
    </row>
    <row r="35" spans="1:8" ht="15" customHeight="1" x14ac:dyDescent="0.25">
      <c r="A35" s="13" t="s">
        <v>55</v>
      </c>
      <c r="B35" s="51" t="s">
        <v>204</v>
      </c>
      <c r="C35" s="51"/>
      <c r="D35" s="14">
        <v>8535</v>
      </c>
      <c r="E35" s="49"/>
      <c r="F35" s="49"/>
      <c r="G35" s="9" t="s">
        <v>42</v>
      </c>
      <c r="H35" s="15">
        <f t="shared" ref="H35" si="1">D35/$G$1/12</f>
        <v>0.28461384553821528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15092.95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184419.56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199512.51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12119.31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188545.26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200664.57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28">
        <v>32</v>
      </c>
      <c r="B49" s="59" t="s">
        <v>75</v>
      </c>
      <c r="C49" s="59"/>
      <c r="D49" s="28" t="s">
        <v>37</v>
      </c>
      <c r="E49" s="28" t="s">
        <v>76</v>
      </c>
      <c r="F49" s="28" t="s">
        <v>77</v>
      </c>
      <c r="G49" s="28" t="s">
        <v>78</v>
      </c>
      <c r="H49" s="28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413.63</v>
      </c>
      <c r="F51" s="18">
        <v>3516.12</v>
      </c>
      <c r="G51" s="18">
        <v>4450.53</v>
      </c>
      <c r="H51" s="18">
        <v>7513.01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435729.7</v>
      </c>
      <c r="F52" s="18">
        <v>252499.92</v>
      </c>
      <c r="G52" s="18">
        <v>44829.46</v>
      </c>
      <c r="H52" s="18">
        <v>79352.899999999994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442497.39</v>
      </c>
      <c r="F53" s="18">
        <v>243380.49</v>
      </c>
      <c r="G53" s="18">
        <v>44111.01</v>
      </c>
      <c r="H53" s="18">
        <v>78297.38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-6767.69</v>
      </c>
      <c r="F54" s="18">
        <v>9119.43</v>
      </c>
      <c r="G54" s="18">
        <v>718.45</v>
      </c>
      <c r="H54" s="18">
        <v>1055.52</v>
      </c>
    </row>
    <row r="55" spans="1:8" ht="48" customHeight="1" x14ac:dyDescent="0.25">
      <c r="A55" s="27">
        <v>38</v>
      </c>
      <c r="B55" s="59" t="s">
        <v>88</v>
      </c>
      <c r="C55" s="59"/>
      <c r="D55" s="27" t="s">
        <v>12</v>
      </c>
      <c r="E55" s="14">
        <v>439378.64</v>
      </c>
      <c r="F55" s="14">
        <v>256270.01</v>
      </c>
      <c r="G55" s="14">
        <v>42220.93</v>
      </c>
      <c r="H55" s="14">
        <v>88742.06</v>
      </c>
    </row>
    <row r="56" spans="1:8" ht="48" customHeight="1" x14ac:dyDescent="0.25">
      <c r="A56" s="27">
        <v>39</v>
      </c>
      <c r="B56" s="59" t="s">
        <v>89</v>
      </c>
      <c r="C56" s="59"/>
      <c r="D56" s="27" t="s">
        <v>12</v>
      </c>
      <c r="E56" s="14">
        <v>442497.39</v>
      </c>
      <c r="F56" s="14">
        <v>243380.49</v>
      </c>
      <c r="G56" s="14">
        <v>44111.01</v>
      </c>
      <c r="H56" s="14">
        <v>78297.38</v>
      </c>
    </row>
    <row r="57" spans="1:8" ht="48" customHeight="1" x14ac:dyDescent="0.25">
      <c r="A57" s="27">
        <v>40</v>
      </c>
      <c r="B57" s="59" t="s">
        <v>90</v>
      </c>
      <c r="C57" s="59"/>
      <c r="D57" s="27" t="s">
        <v>12</v>
      </c>
      <c r="E57" s="14">
        <v>-3118.75</v>
      </c>
      <c r="F57" s="14">
        <v>12889.52</v>
      </c>
      <c r="G57" s="14">
        <v>-1890.08</v>
      </c>
      <c r="H57" s="14">
        <v>10444.68</v>
      </c>
    </row>
    <row r="58" spans="1:8" ht="48" customHeight="1" x14ac:dyDescent="0.25">
      <c r="A58" s="27">
        <v>41</v>
      </c>
      <c r="B58" s="59" t="s">
        <v>91</v>
      </c>
      <c r="C58" s="59"/>
      <c r="D58" s="27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7:F47"/>
    <mergeCell ref="A36:H36"/>
    <mergeCell ref="B37:F37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A59:H59"/>
    <mergeCell ref="A48:H48"/>
    <mergeCell ref="B49:C49"/>
    <mergeCell ref="B50:C50"/>
    <mergeCell ref="B51:C51"/>
    <mergeCell ref="B52:C52"/>
    <mergeCell ref="B53:C53"/>
    <mergeCell ref="B66:F66"/>
    <mergeCell ref="B67:F67"/>
    <mergeCell ref="A69:H69"/>
    <mergeCell ref="B35:C35"/>
    <mergeCell ref="E35:F35"/>
    <mergeCell ref="B60:F60"/>
    <mergeCell ref="B61:F61"/>
    <mergeCell ref="B62:F62"/>
    <mergeCell ref="B63:F63"/>
    <mergeCell ref="A64:H64"/>
    <mergeCell ref="B65:F65"/>
    <mergeCell ref="B54:C54"/>
    <mergeCell ref="B55:C55"/>
    <mergeCell ref="B56:C56"/>
    <mergeCell ref="B57:C57"/>
    <mergeCell ref="B58:C58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1" workbookViewId="0">
      <selection activeCell="A36" sqref="A36:H3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205</v>
      </c>
      <c r="F1" t="s">
        <v>33</v>
      </c>
      <c r="G1">
        <v>2526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7073.52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74074.42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81147.94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714066.47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506702.08000000002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207364.39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652656.35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641756.35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578581.93000000005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3922.25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135484.47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139406.72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275600.71000000002</v>
      </c>
      <c r="E27" s="49" t="s">
        <v>41</v>
      </c>
      <c r="F27" s="49"/>
      <c r="G27" s="9" t="s">
        <v>42</v>
      </c>
      <c r="H27" s="15">
        <f>D27/$G$1/12</f>
        <v>9.0921321588809718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24460.880000000001</v>
      </c>
      <c r="E28" s="49" t="s">
        <v>41</v>
      </c>
      <c r="F28" s="49"/>
      <c r="G28" s="9" t="s">
        <v>42</v>
      </c>
      <c r="H28" s="15">
        <f t="shared" ref="H28:H35" si="0">D28/$G$1/12</f>
        <v>0.80697017682765904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16671.599999999999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3075.21</v>
      </c>
      <c r="E30" s="49" t="s">
        <v>41</v>
      </c>
      <c r="F30" s="49"/>
      <c r="G30" s="16" t="s">
        <v>42</v>
      </c>
      <c r="H30" s="15">
        <f t="shared" si="0"/>
        <v>0.10145190023752969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52833.82</v>
      </c>
      <c r="E31" s="49" t="s">
        <v>51</v>
      </c>
      <c r="F31" s="49"/>
      <c r="G31" s="9" t="s">
        <v>42</v>
      </c>
      <c r="H31" s="15">
        <f t="shared" si="0"/>
        <v>1.7430001319609396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0.13855898653998416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9.8970704671417262E-2</v>
      </c>
    </row>
    <row r="34" spans="1:8" ht="15" customHeight="1" x14ac:dyDescent="0.25">
      <c r="A34" s="13" t="s">
        <v>55</v>
      </c>
      <c r="B34" s="51" t="s">
        <v>203</v>
      </c>
      <c r="C34" s="51"/>
      <c r="D34" s="14">
        <v>1713</v>
      </c>
      <c r="E34" s="49"/>
      <c r="F34" s="49"/>
      <c r="G34" s="9" t="s">
        <v>42</v>
      </c>
      <c r="H34" s="15">
        <f t="shared" si="0"/>
        <v>5.6512272367379261E-2</v>
      </c>
    </row>
    <row r="35" spans="1:8" ht="15" customHeight="1" x14ac:dyDescent="0.25">
      <c r="A35" s="13" t="s">
        <v>56</v>
      </c>
      <c r="B35" s="51" t="s">
        <v>109</v>
      </c>
      <c r="C35" s="51"/>
      <c r="D35" s="14">
        <v>-400</v>
      </c>
      <c r="E35" s="49" t="s">
        <v>41</v>
      </c>
      <c r="F35" s="49"/>
      <c r="G35" s="9" t="s">
        <v>42</v>
      </c>
      <c r="H35" s="15">
        <f t="shared" si="0"/>
        <v>-1.3196093956188967E-2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37995.79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54058.75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92054.54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7735.86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148635.26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156371.12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28">
        <v>32</v>
      </c>
      <c r="B49" s="59" t="s">
        <v>75</v>
      </c>
      <c r="C49" s="59"/>
      <c r="D49" s="28" t="s">
        <v>37</v>
      </c>
      <c r="E49" s="28" t="s">
        <v>76</v>
      </c>
      <c r="F49" s="28" t="s">
        <v>77</v>
      </c>
      <c r="G49" s="28" t="s">
        <v>78</v>
      </c>
      <c r="H49" s="28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410.33</v>
      </c>
      <c r="F51" s="18">
        <v>3543.98</v>
      </c>
      <c r="G51" s="18">
        <v>4770.03</v>
      </c>
      <c r="H51" s="18">
        <v>8002.75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419778</v>
      </c>
      <c r="F52" s="18">
        <v>268582.90000000002</v>
      </c>
      <c r="G52" s="18">
        <v>46860.160000000003</v>
      </c>
      <c r="H52" s="18">
        <v>88073.8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357375.8</v>
      </c>
      <c r="F53" s="18">
        <v>240007.4</v>
      </c>
      <c r="G53" s="18">
        <v>47208.14</v>
      </c>
      <c r="H53" s="18">
        <v>84127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62402.2</v>
      </c>
      <c r="F54" s="18">
        <v>28575.5</v>
      </c>
      <c r="G54" s="18">
        <v>-347.98</v>
      </c>
      <c r="H54" s="18">
        <v>3946.8</v>
      </c>
    </row>
    <row r="55" spans="1:8" ht="48" customHeight="1" x14ac:dyDescent="0.25">
      <c r="A55" s="27">
        <v>38</v>
      </c>
      <c r="B55" s="59" t="s">
        <v>88</v>
      </c>
      <c r="C55" s="59"/>
      <c r="D55" s="27" t="s">
        <v>12</v>
      </c>
      <c r="E55" s="14">
        <v>518954.23999999999</v>
      </c>
      <c r="F55" s="14">
        <v>294303.39</v>
      </c>
      <c r="G55" s="14">
        <v>51337.05</v>
      </c>
      <c r="H55" s="14">
        <v>105517.12</v>
      </c>
    </row>
    <row r="56" spans="1:8" ht="48" customHeight="1" x14ac:dyDescent="0.25">
      <c r="A56" s="27">
        <v>39</v>
      </c>
      <c r="B56" s="59" t="s">
        <v>89</v>
      </c>
      <c r="C56" s="59"/>
      <c r="D56" s="27" t="s">
        <v>12</v>
      </c>
      <c r="E56" s="14">
        <v>357375.8</v>
      </c>
      <c r="F56" s="14">
        <v>240007.4</v>
      </c>
      <c r="G56" s="14">
        <v>47208.14</v>
      </c>
      <c r="H56" s="14">
        <v>84127</v>
      </c>
    </row>
    <row r="57" spans="1:8" ht="48" customHeight="1" x14ac:dyDescent="0.25">
      <c r="A57" s="27">
        <v>40</v>
      </c>
      <c r="B57" s="59" t="s">
        <v>90</v>
      </c>
      <c r="C57" s="59"/>
      <c r="D57" s="27" t="s">
        <v>12</v>
      </c>
      <c r="E57" s="14">
        <v>161578.44</v>
      </c>
      <c r="F57" s="14">
        <v>54295.99</v>
      </c>
      <c r="G57" s="14">
        <v>4128.91</v>
      </c>
      <c r="H57" s="14">
        <v>21390.12</v>
      </c>
    </row>
    <row r="58" spans="1:8" ht="48" customHeight="1" x14ac:dyDescent="0.25">
      <c r="A58" s="27">
        <v>41</v>
      </c>
      <c r="B58" s="59" t="s">
        <v>91</v>
      </c>
      <c r="C58" s="59"/>
      <c r="D58" s="27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A64:H64"/>
    <mergeCell ref="B65:F65"/>
    <mergeCell ref="B66:F66"/>
    <mergeCell ref="B67:F67"/>
    <mergeCell ref="A69:H69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105</v>
      </c>
      <c r="F1" t="s">
        <v>33</v>
      </c>
      <c r="G1">
        <v>2611.3000000000002</v>
      </c>
    </row>
    <row r="3" spans="1:8" x14ac:dyDescent="0.25">
      <c r="A3" s="5" t="s">
        <v>4</v>
      </c>
      <c r="B3" s="43" t="s">
        <v>7</v>
      </c>
      <c r="C3" s="44"/>
      <c r="D3" s="44"/>
      <c r="E3" s="44"/>
      <c r="F3" s="45"/>
      <c r="G3" s="5" t="s">
        <v>5</v>
      </c>
      <c r="H3" s="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1877.9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156312.37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158190.26999999999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97825.63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168435.27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-70609.64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578606.23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560306.23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18300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422293.86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346844.54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-324468.18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22376.36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f>706.97+822.68+2242.45+351+60+267.2+48+36+91+315+345+185+259124.5</f>
        <v>264594.8</v>
      </c>
      <c r="E27" s="49" t="s">
        <v>41</v>
      </c>
      <c r="F27" s="49"/>
      <c r="G27" s="9" t="s">
        <v>42</v>
      </c>
      <c r="H27" s="15">
        <f>D27/$G$1/12</f>
        <v>8.4439040580043141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f>20199.28+131+151+151+453+302+302+302+800+151+302+302+453+27+302+174</f>
        <v>24502.28</v>
      </c>
      <c r="E28" s="49" t="s">
        <v>41</v>
      </c>
      <c r="F28" s="49"/>
      <c r="G28" s="9" t="s">
        <v>42</v>
      </c>
      <c r="H28" s="15">
        <f t="shared" ref="H28:H35" si="0">D28/$G$1/12</f>
        <v>0.78193109434636632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28136.12</v>
      </c>
      <c r="E29" s="52" t="s">
        <v>41</v>
      </c>
      <c r="F29" s="53"/>
      <c r="G29" s="9" t="s">
        <v>42</v>
      </c>
      <c r="H29" s="15">
        <f t="shared" si="0"/>
        <v>0.8978963223936991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17234.580000000002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55941.7</v>
      </c>
      <c r="E31" s="49" t="s">
        <v>51</v>
      </c>
      <c r="F31" s="49"/>
      <c r="G31" s="9" t="s">
        <v>42</v>
      </c>
      <c r="H31" s="15">
        <f t="shared" si="0"/>
        <v>1.7852442589259498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0.13403285719756441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f>3000+10000</f>
        <v>13000</v>
      </c>
      <c r="E33" s="49" t="s">
        <v>41</v>
      </c>
      <c r="F33" s="49"/>
      <c r="G33" s="9" t="s">
        <v>42</v>
      </c>
      <c r="H33" s="15">
        <f t="shared" si="0"/>
        <v>0.41486360561150892</v>
      </c>
    </row>
    <row r="34" spans="1:8" ht="28.5" customHeight="1" x14ac:dyDescent="0.25">
      <c r="A34" s="13" t="s">
        <v>55</v>
      </c>
      <c r="B34" s="51" t="s">
        <v>107</v>
      </c>
      <c r="C34" s="51"/>
      <c r="D34" s="14">
        <v>83232.62</v>
      </c>
      <c r="E34" s="49" t="s">
        <v>41</v>
      </c>
      <c r="F34" s="49"/>
      <c r="G34" s="9" t="s">
        <v>42</v>
      </c>
      <c r="H34" s="15">
        <f t="shared" si="0"/>
        <v>2.6561680644378911</v>
      </c>
    </row>
    <row r="35" spans="1:8" ht="15" customHeight="1" x14ac:dyDescent="0.25">
      <c r="A35" s="13" t="s">
        <v>56</v>
      </c>
      <c r="B35" s="51" t="s">
        <v>108</v>
      </c>
      <c r="C35" s="51"/>
      <c r="D35" s="14">
        <f>3000</f>
        <v>3000</v>
      </c>
      <c r="E35" s="49"/>
      <c r="F35" s="49"/>
      <c r="G35" s="9" t="s">
        <v>42</v>
      </c>
      <c r="H35" s="15">
        <f t="shared" si="0"/>
        <v>9.5737755141117445E-2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34170.61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157870.37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192040.98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13016.91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254712.12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267729.03000000003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12">
        <v>32</v>
      </c>
      <c r="B49" s="59" t="s">
        <v>75</v>
      </c>
      <c r="C49" s="59"/>
      <c r="D49" s="12" t="s">
        <v>37</v>
      </c>
      <c r="E49" s="12" t="s">
        <v>76</v>
      </c>
      <c r="F49" s="12" t="s">
        <v>77</v>
      </c>
      <c r="G49" s="12" t="s">
        <v>78</v>
      </c>
      <c r="H49" s="12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531.84</v>
      </c>
      <c r="F51" s="18">
        <v>4080.41</v>
      </c>
      <c r="G51" s="18">
        <v>5754.54</v>
      </c>
      <c r="H51" s="18">
        <v>9697.3799999999992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547123.65</v>
      </c>
      <c r="F52" s="18">
        <v>305129.56</v>
      </c>
      <c r="G52" s="18">
        <v>58488.76</v>
      </c>
      <c r="H52" s="18">
        <v>104294.8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528249.43000000005</v>
      </c>
      <c r="F53" s="18">
        <v>254475.77</v>
      </c>
      <c r="G53" s="18">
        <v>40928.74</v>
      </c>
      <c r="H53" s="18">
        <v>94541.08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18874.22</v>
      </c>
      <c r="F54" s="18">
        <v>50653.79</v>
      </c>
      <c r="G54" s="18">
        <v>17560.02</v>
      </c>
      <c r="H54" s="18">
        <v>9753.7199999999993</v>
      </c>
    </row>
    <row r="55" spans="1:8" ht="48" customHeight="1" x14ac:dyDescent="0.25">
      <c r="A55" s="19">
        <v>38</v>
      </c>
      <c r="B55" s="59" t="s">
        <v>88</v>
      </c>
      <c r="C55" s="59"/>
      <c r="D55" s="19" t="s">
        <v>12</v>
      </c>
      <c r="E55" s="14">
        <v>492542.59</v>
      </c>
      <c r="F55" s="14">
        <v>249374.35</v>
      </c>
      <c r="G55" s="14">
        <v>59197.33</v>
      </c>
      <c r="H55" s="14">
        <v>107070.01</v>
      </c>
    </row>
    <row r="56" spans="1:8" ht="48" customHeight="1" x14ac:dyDescent="0.25">
      <c r="A56" s="19">
        <v>39</v>
      </c>
      <c r="B56" s="59" t="s">
        <v>89</v>
      </c>
      <c r="C56" s="59"/>
      <c r="D56" s="19" t="s">
        <v>12</v>
      </c>
      <c r="E56" s="14">
        <v>528249.43000000005</v>
      </c>
      <c r="F56" s="14">
        <v>254475.77</v>
      </c>
      <c r="G56" s="14">
        <v>40928.74</v>
      </c>
      <c r="H56" s="14">
        <v>94541.08</v>
      </c>
    </row>
    <row r="57" spans="1:8" ht="48" customHeight="1" x14ac:dyDescent="0.25">
      <c r="A57" s="19">
        <v>40</v>
      </c>
      <c r="B57" s="59" t="s">
        <v>90</v>
      </c>
      <c r="C57" s="59"/>
      <c r="D57" s="19" t="s">
        <v>12</v>
      </c>
      <c r="E57" s="14">
        <v>-35706.839999999997</v>
      </c>
      <c r="F57" s="14">
        <v>-5101.42</v>
      </c>
      <c r="G57" s="14">
        <v>18268.59</v>
      </c>
      <c r="H57" s="14">
        <v>12528.93</v>
      </c>
    </row>
    <row r="58" spans="1:8" ht="48" customHeight="1" x14ac:dyDescent="0.25">
      <c r="A58" s="19">
        <v>41</v>
      </c>
      <c r="B58" s="59" t="s">
        <v>91</v>
      </c>
      <c r="C58" s="59"/>
      <c r="D58" s="19" t="s">
        <v>12</v>
      </c>
      <c r="E58" s="14">
        <v>0</v>
      </c>
      <c r="F58" s="14">
        <v>0</v>
      </c>
      <c r="G58" s="14">
        <v>0</v>
      </c>
      <c r="H58" s="14">
        <v>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>
        <v>2</v>
      </c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>
        <v>2</v>
      </c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>
        <v>41500</v>
      </c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36:H36"/>
    <mergeCell ref="B37:F37"/>
    <mergeCell ref="B35:C35"/>
    <mergeCell ref="E35:F35"/>
    <mergeCell ref="B32:C32"/>
    <mergeCell ref="E32:F32"/>
    <mergeCell ref="B33:C33"/>
    <mergeCell ref="E33:F33"/>
    <mergeCell ref="B34:C34"/>
    <mergeCell ref="E34:F34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A69:H69"/>
    <mergeCell ref="B62:F62"/>
    <mergeCell ref="B63:F63"/>
    <mergeCell ref="A64:H64"/>
    <mergeCell ref="B65:F65"/>
    <mergeCell ref="B66:F66"/>
    <mergeCell ref="B67:F6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208</v>
      </c>
      <c r="F1" t="s">
        <v>33</v>
      </c>
      <c r="G1">
        <v>2528.6999999999998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4241.6899999999996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57897.55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62139.24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609351.81999999995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449151.77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160200.04999999999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587357.81999999995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567123.81999999995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20234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529460.27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14684.04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79891.61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94575.65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203206.73</v>
      </c>
      <c r="E27" s="49" t="s">
        <v>41</v>
      </c>
      <c r="F27" s="49"/>
      <c r="G27" s="9" t="s">
        <v>42</v>
      </c>
      <c r="H27" s="15">
        <f>D27/$G$1/12</f>
        <v>6.696679782760576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24504.82</v>
      </c>
      <c r="E28" s="49" t="s">
        <v>41</v>
      </c>
      <c r="F28" s="49"/>
      <c r="G28" s="9" t="s">
        <v>42</v>
      </c>
      <c r="H28" s="15">
        <f t="shared" ref="H28:H35" si="0">D28/$G$1/12</f>
        <v>0.80755658375186201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16689.419999999998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19446.22</v>
      </c>
      <c r="E30" s="49" t="s">
        <v>41</v>
      </c>
      <c r="F30" s="49"/>
      <c r="G30" s="16" t="s">
        <v>42</v>
      </c>
      <c r="H30" s="15">
        <f t="shared" si="0"/>
        <v>0.6408503710734107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55423.73</v>
      </c>
      <c r="E31" s="49" t="s">
        <v>51</v>
      </c>
      <c r="F31" s="49"/>
      <c r="G31" s="9" t="s">
        <v>42</v>
      </c>
      <c r="H31" s="15">
        <f t="shared" si="0"/>
        <v>1.8264895664438912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0.13841104124649031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0.42841512766770812</v>
      </c>
    </row>
    <row r="34" spans="1:8" ht="15" customHeight="1" x14ac:dyDescent="0.25">
      <c r="A34" s="13" t="s">
        <v>55</v>
      </c>
      <c r="B34" s="51" t="s">
        <v>203</v>
      </c>
      <c r="C34" s="51"/>
      <c r="D34" s="14">
        <v>3283</v>
      </c>
      <c r="E34" s="49"/>
      <c r="F34" s="49"/>
      <c r="G34" s="9" t="s">
        <v>42</v>
      </c>
      <c r="H34" s="15">
        <f t="shared" si="0"/>
        <v>0.10819129724100658</v>
      </c>
    </row>
    <row r="35" spans="1:8" ht="15" customHeight="1" x14ac:dyDescent="0.25">
      <c r="A35" s="13" t="s">
        <v>56</v>
      </c>
      <c r="B35" s="51" t="s">
        <v>109</v>
      </c>
      <c r="C35" s="51"/>
      <c r="D35" s="14">
        <v>-400</v>
      </c>
      <c r="E35" s="49" t="s">
        <v>41</v>
      </c>
      <c r="F35" s="49"/>
      <c r="G35" s="9" t="s">
        <v>42</v>
      </c>
      <c r="H35" s="15">
        <f t="shared" si="0"/>
        <v>-1.3182003928237172E-2</v>
      </c>
    </row>
    <row r="36" spans="1:8" ht="15" customHeight="1" x14ac:dyDescent="0.25">
      <c r="A36" s="13" t="s">
        <v>111</v>
      </c>
      <c r="B36" s="51" t="s">
        <v>110</v>
      </c>
      <c r="C36" s="51"/>
      <c r="D36" s="14">
        <v>4025.44</v>
      </c>
      <c r="E36" s="49"/>
      <c r="F36" s="49"/>
      <c r="G36" s="9" t="s">
        <v>42</v>
      </c>
      <c r="H36" s="15">
        <f t="shared" ref="H36" si="1">D36/$G$1/12</f>
        <v>0.1326584147322076</v>
      </c>
    </row>
    <row r="37" spans="1:8" ht="30" customHeight="1" x14ac:dyDescent="0.25">
      <c r="A37" s="13" t="s">
        <v>125</v>
      </c>
      <c r="B37" s="51" t="s">
        <v>210</v>
      </c>
      <c r="C37" s="51"/>
      <c r="D37" s="14">
        <v>224</v>
      </c>
      <c r="E37" s="49"/>
      <c r="F37" s="49"/>
      <c r="G37" s="9" t="s">
        <v>42</v>
      </c>
      <c r="H37" s="15">
        <f t="shared" ref="H37" si="2">D37/$G$1/12</f>
        <v>7.3819221998128156E-3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27624.58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81601.37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109225.95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30733.75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110094.94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140828.69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28">
        <v>32</v>
      </c>
      <c r="B51" s="59" t="s">
        <v>75</v>
      </c>
      <c r="C51" s="59"/>
      <c r="D51" s="28" t="s">
        <v>37</v>
      </c>
      <c r="E51" s="28" t="s">
        <v>76</v>
      </c>
      <c r="F51" s="28" t="s">
        <v>77</v>
      </c>
      <c r="G51" s="28" t="s">
        <v>78</v>
      </c>
      <c r="H51" s="28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511.96</v>
      </c>
      <c r="F53" s="18">
        <v>3887.31</v>
      </c>
      <c r="G53" s="18">
        <v>5300.4</v>
      </c>
      <c r="H53" s="18">
        <v>9050.5300000000007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531328.68000000005</v>
      </c>
      <c r="F54" s="18">
        <v>282571.99</v>
      </c>
      <c r="G54" s="18">
        <v>54782.92</v>
      </c>
      <c r="H54" s="18">
        <v>97418.9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524255</v>
      </c>
      <c r="F55" s="18">
        <v>267758.53999999998</v>
      </c>
      <c r="G55" s="18">
        <v>50271.199999999997</v>
      </c>
      <c r="H55" s="18">
        <v>95324.18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7073.68</v>
      </c>
      <c r="F56" s="18">
        <v>14813.45</v>
      </c>
      <c r="G56" s="18">
        <v>4511.72</v>
      </c>
      <c r="H56" s="18">
        <v>2094.7199999999998</v>
      </c>
    </row>
    <row r="57" spans="1:8" ht="48" customHeight="1" x14ac:dyDescent="0.25">
      <c r="A57" s="27">
        <v>38</v>
      </c>
      <c r="B57" s="59" t="s">
        <v>88</v>
      </c>
      <c r="C57" s="59"/>
      <c r="D57" s="27" t="s">
        <v>12</v>
      </c>
      <c r="E57" s="14">
        <v>506964.47</v>
      </c>
      <c r="F57" s="14">
        <v>393268.3</v>
      </c>
      <c r="G57" s="14">
        <v>82810.33</v>
      </c>
      <c r="H57" s="14">
        <v>130440.55</v>
      </c>
    </row>
    <row r="58" spans="1:8" ht="48" customHeight="1" x14ac:dyDescent="0.25">
      <c r="A58" s="27">
        <v>39</v>
      </c>
      <c r="B58" s="59" t="s">
        <v>89</v>
      </c>
      <c r="C58" s="59"/>
      <c r="D58" s="27" t="s">
        <v>12</v>
      </c>
      <c r="E58" s="14">
        <v>524255</v>
      </c>
      <c r="F58" s="14">
        <v>267758.53999999998</v>
      </c>
      <c r="G58" s="14">
        <v>50271.199999999997</v>
      </c>
      <c r="H58" s="14">
        <v>95324.18</v>
      </c>
    </row>
    <row r="59" spans="1:8" ht="48" customHeight="1" x14ac:dyDescent="0.25">
      <c r="A59" s="27">
        <v>40</v>
      </c>
      <c r="B59" s="59" t="s">
        <v>90</v>
      </c>
      <c r="C59" s="59"/>
      <c r="D59" s="27" t="s">
        <v>12</v>
      </c>
      <c r="E59" s="14">
        <v>-17290.53</v>
      </c>
      <c r="F59" s="14">
        <v>125509.75999999999</v>
      </c>
      <c r="G59" s="14">
        <v>32539.13</v>
      </c>
      <c r="H59" s="14">
        <v>35116.370000000003</v>
      </c>
    </row>
    <row r="60" spans="1:8" ht="48" customHeight="1" x14ac:dyDescent="0.25">
      <c r="A60" s="27">
        <v>41</v>
      </c>
      <c r="B60" s="59" t="s">
        <v>91</v>
      </c>
      <c r="C60" s="59"/>
      <c r="D60" s="27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41:F41"/>
    <mergeCell ref="B32:C32"/>
    <mergeCell ref="E32:F32"/>
    <mergeCell ref="B33:C33"/>
    <mergeCell ref="E33:F33"/>
    <mergeCell ref="B34:C34"/>
    <mergeCell ref="E34:F34"/>
    <mergeCell ref="B35:C35"/>
    <mergeCell ref="E35:F35"/>
    <mergeCell ref="A38:H38"/>
    <mergeCell ref="B39:F39"/>
    <mergeCell ref="B40:F40"/>
    <mergeCell ref="B36:C36"/>
    <mergeCell ref="E36:F36"/>
    <mergeCell ref="B37:C37"/>
    <mergeCell ref="E37:F37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A61:H61"/>
    <mergeCell ref="B62:F62"/>
    <mergeCell ref="B63:F63"/>
    <mergeCell ref="B64:F64"/>
    <mergeCell ref="B65:F65"/>
    <mergeCell ref="B60:C60"/>
    <mergeCell ref="B54:C54"/>
    <mergeCell ref="B55:C55"/>
    <mergeCell ref="B56:C56"/>
    <mergeCell ref="B57:C57"/>
    <mergeCell ref="B58:C58"/>
    <mergeCell ref="B59:C59"/>
    <mergeCell ref="A66:H66"/>
    <mergeCell ref="B67:F67"/>
    <mergeCell ref="B68:F68"/>
    <mergeCell ref="B69:F69"/>
    <mergeCell ref="A71:H71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H58" sqref="H5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211</v>
      </c>
      <c r="F1" t="s">
        <v>33</v>
      </c>
      <c r="G1">
        <v>2323.5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144.65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40448.160000000003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40592.81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541474.74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392305.08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149169.66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520881.46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509981.46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480433.3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7144.2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61041.440000000002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68185.64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199605.82</v>
      </c>
      <c r="E27" s="49" t="s">
        <v>41</v>
      </c>
      <c r="F27" s="49"/>
      <c r="G27" s="9" t="s">
        <v>42</v>
      </c>
      <c r="H27" s="15">
        <f>D27/$G$1/12</f>
        <v>7.1589491428161542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17435.43</v>
      </c>
      <c r="E28" s="49" t="s">
        <v>41</v>
      </c>
      <c r="F28" s="49"/>
      <c r="G28" s="9" t="s">
        <v>42</v>
      </c>
      <c r="H28" s="15">
        <f t="shared" ref="H28:H35" si="0">D28/$G$1/12</f>
        <v>0.62532924467398321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15335.1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10648.53</v>
      </c>
      <c r="E30" s="49" t="s">
        <v>41</v>
      </c>
      <c r="F30" s="49"/>
      <c r="G30" s="16" t="s">
        <v>42</v>
      </c>
      <c r="H30" s="15">
        <f t="shared" si="0"/>
        <v>0.38191413815364755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35740.550000000003</v>
      </c>
      <c r="E31" s="49" t="s">
        <v>51</v>
      </c>
      <c r="F31" s="49"/>
      <c r="G31" s="9" t="s">
        <v>42</v>
      </c>
      <c r="H31" s="15">
        <f t="shared" si="0"/>
        <v>1.281850297683093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0.15063481816225521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0.46625062764507569</v>
      </c>
    </row>
    <row r="34" spans="1:8" ht="15" customHeight="1" x14ac:dyDescent="0.25">
      <c r="A34" s="13" t="s">
        <v>55</v>
      </c>
      <c r="B34" s="51" t="s">
        <v>110</v>
      </c>
      <c r="C34" s="51"/>
      <c r="D34" s="14">
        <v>3698.78</v>
      </c>
      <c r="E34" s="49"/>
      <c r="F34" s="49"/>
      <c r="G34" s="9" t="s">
        <v>42</v>
      </c>
      <c r="H34" s="15">
        <f t="shared" si="0"/>
        <v>0.13265834588623485</v>
      </c>
    </row>
    <row r="35" spans="1:8" ht="30" customHeight="1" x14ac:dyDescent="0.25">
      <c r="A35" s="13" t="s">
        <v>56</v>
      </c>
      <c r="B35" s="51" t="s">
        <v>112</v>
      </c>
      <c r="C35" s="51"/>
      <c r="D35" s="14">
        <v>224</v>
      </c>
      <c r="E35" s="49"/>
      <c r="F35" s="49"/>
      <c r="G35" s="9" t="s">
        <v>42</v>
      </c>
      <c r="H35" s="15">
        <f t="shared" si="0"/>
        <v>8.0338569686536111E-3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28955.47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42558.85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71514.320000000007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6970.65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97862.399999999994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104833.05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28">
        <v>32</v>
      </c>
      <c r="B49" s="59" t="s">
        <v>75</v>
      </c>
      <c r="C49" s="59"/>
      <c r="D49" s="28" t="s">
        <v>37</v>
      </c>
      <c r="E49" s="28" t="s">
        <v>76</v>
      </c>
      <c r="F49" s="28" t="s">
        <v>77</v>
      </c>
      <c r="G49" s="28" t="s">
        <v>78</v>
      </c>
      <c r="H49" s="28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397.92</v>
      </c>
      <c r="F51" s="18">
        <v>2430.91</v>
      </c>
      <c r="G51" s="18">
        <v>3912.11</v>
      </c>
      <c r="H51" s="18">
        <v>6263.77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413509.79</v>
      </c>
      <c r="F52" s="18">
        <v>177450.43</v>
      </c>
      <c r="G52" s="18">
        <v>40158.46</v>
      </c>
      <c r="H52" s="18">
        <v>67898.7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403335.3</v>
      </c>
      <c r="F53" s="18">
        <v>138035.79</v>
      </c>
      <c r="G53" s="18">
        <v>37735.440000000002</v>
      </c>
      <c r="H53" s="18">
        <v>64607.28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10174.49</v>
      </c>
      <c r="F54" s="18">
        <v>39414.639999999999</v>
      </c>
      <c r="G54" s="18">
        <v>2423.02</v>
      </c>
      <c r="H54" s="18">
        <v>3291.42</v>
      </c>
    </row>
    <row r="55" spans="1:8" ht="48" customHeight="1" x14ac:dyDescent="0.25">
      <c r="A55" s="27">
        <v>38</v>
      </c>
      <c r="B55" s="59" t="s">
        <v>88</v>
      </c>
      <c r="C55" s="59"/>
      <c r="D55" s="27" t="s">
        <v>12</v>
      </c>
      <c r="E55" s="14">
        <v>325999.40000000002</v>
      </c>
      <c r="F55" s="14">
        <v>132297.37</v>
      </c>
      <c r="G55" s="14">
        <v>39443.65</v>
      </c>
      <c r="H55" s="14">
        <v>77510.52</v>
      </c>
    </row>
    <row r="56" spans="1:8" ht="48" customHeight="1" x14ac:dyDescent="0.25">
      <c r="A56" s="27">
        <v>39</v>
      </c>
      <c r="B56" s="59" t="s">
        <v>89</v>
      </c>
      <c r="C56" s="59"/>
      <c r="D56" s="27" t="s">
        <v>12</v>
      </c>
      <c r="E56" s="14">
        <v>403335.3</v>
      </c>
      <c r="F56" s="14">
        <v>138035.79</v>
      </c>
      <c r="G56" s="14">
        <v>37735.440000000002</v>
      </c>
      <c r="H56" s="14">
        <v>64607.28</v>
      </c>
    </row>
    <row r="57" spans="1:8" ht="48" customHeight="1" x14ac:dyDescent="0.25">
      <c r="A57" s="27">
        <v>40</v>
      </c>
      <c r="B57" s="59" t="s">
        <v>90</v>
      </c>
      <c r="C57" s="59"/>
      <c r="D57" s="27" t="s">
        <v>12</v>
      </c>
      <c r="E57" s="14">
        <v>-77335.899999999994</v>
      </c>
      <c r="F57" s="14">
        <v>-5738.42</v>
      </c>
      <c r="G57" s="14">
        <v>1708.21</v>
      </c>
      <c r="H57" s="14">
        <v>12903.24</v>
      </c>
    </row>
    <row r="58" spans="1:8" ht="48" customHeight="1" x14ac:dyDescent="0.25">
      <c r="A58" s="27">
        <v>41</v>
      </c>
      <c r="B58" s="59" t="s">
        <v>91</v>
      </c>
      <c r="C58" s="59"/>
      <c r="D58" s="27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4:C34"/>
    <mergeCell ref="E34:F34"/>
    <mergeCell ref="B35:C35"/>
    <mergeCell ref="E35:F35"/>
    <mergeCell ref="B32:C32"/>
    <mergeCell ref="E32:F32"/>
    <mergeCell ref="B33:C33"/>
    <mergeCell ref="E33:F33"/>
    <mergeCell ref="B47:F47"/>
    <mergeCell ref="A36:H36"/>
    <mergeCell ref="B37:F37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A59:H59"/>
    <mergeCell ref="A48:H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6:F66"/>
    <mergeCell ref="B67:F67"/>
    <mergeCell ref="A69:H69"/>
    <mergeCell ref="B60:F60"/>
    <mergeCell ref="B61:F61"/>
    <mergeCell ref="B62:F62"/>
    <mergeCell ref="B63:F63"/>
    <mergeCell ref="A64:H64"/>
    <mergeCell ref="B65:F65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213</v>
      </c>
      <c r="F1" t="s">
        <v>33</v>
      </c>
      <c r="G1">
        <v>1969.1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253328.24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253328.24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0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198813.66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189162.55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9651.11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198813.66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11031.77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54514.58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65546.350000000006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175585.31</v>
      </c>
      <c r="E27" s="49" t="s">
        <v>41</v>
      </c>
      <c r="F27" s="49"/>
      <c r="G27" s="9" t="s">
        <v>42</v>
      </c>
      <c r="H27" s="15">
        <f>D27/$G$1/12</f>
        <v>7.4308613918372188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12752.65</v>
      </c>
      <c r="E28" s="49" t="s">
        <v>41</v>
      </c>
      <c r="F28" s="49"/>
      <c r="G28" s="9" t="s">
        <v>42</v>
      </c>
      <c r="H28" s="15">
        <f t="shared" ref="H28:H35" si="0">D28/$G$1/12</f>
        <v>0.53969876254803373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10830.05</v>
      </c>
      <c r="E29" s="49" t="s">
        <v>41</v>
      </c>
      <c r="F29" s="49"/>
      <c r="G29" s="16" t="s">
        <v>42</v>
      </c>
      <c r="H29" s="15">
        <f t="shared" si="0"/>
        <v>0.45833333333333331</v>
      </c>
    </row>
    <row r="30" spans="1:8" x14ac:dyDescent="0.25">
      <c r="A30" s="13" t="s">
        <v>47</v>
      </c>
      <c r="B30" s="54" t="s">
        <v>184</v>
      </c>
      <c r="C30" s="55"/>
      <c r="D30" s="14">
        <v>1834.73</v>
      </c>
      <c r="E30" s="49" t="s">
        <v>41</v>
      </c>
      <c r="F30" s="49"/>
      <c r="G30" s="16" t="s">
        <v>42</v>
      </c>
      <c r="H30" s="15">
        <f t="shared" si="0"/>
        <v>7.7646725238264533E-2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40574.980000000003</v>
      </c>
      <c r="E31" s="49" t="s">
        <v>51</v>
      </c>
      <c r="F31" s="49"/>
      <c r="G31" s="9" t="s">
        <v>42</v>
      </c>
      <c r="H31" s="15">
        <f t="shared" si="0"/>
        <v>1.7171541990418637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3500</v>
      </c>
      <c r="E32" s="49" t="s">
        <v>41</v>
      </c>
      <c r="F32" s="49"/>
      <c r="G32" s="9" t="s">
        <v>42</v>
      </c>
      <c r="H32" s="15">
        <f t="shared" si="0"/>
        <v>0.14812181538096933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12500</v>
      </c>
      <c r="E33" s="49" t="s">
        <v>41</v>
      </c>
      <c r="F33" s="49"/>
      <c r="G33" s="9" t="s">
        <v>42</v>
      </c>
      <c r="H33" s="15">
        <f t="shared" si="0"/>
        <v>0.52900648350346191</v>
      </c>
    </row>
    <row r="34" spans="1:8" ht="15" customHeight="1" x14ac:dyDescent="0.25">
      <c r="A34" s="13" t="s">
        <v>55</v>
      </c>
      <c r="B34" s="51" t="s">
        <v>150</v>
      </c>
      <c r="C34" s="51"/>
      <c r="D34" s="14">
        <v>2350</v>
      </c>
      <c r="E34" s="49"/>
      <c r="F34" s="49"/>
      <c r="G34" s="9" t="s">
        <v>42</v>
      </c>
      <c r="H34" s="15">
        <f t="shared" si="0"/>
        <v>9.945321889865083E-2</v>
      </c>
    </row>
    <row r="35" spans="1:8" ht="30" customHeight="1" x14ac:dyDescent="0.25">
      <c r="A35" s="13" t="s">
        <v>56</v>
      </c>
      <c r="B35" s="51" t="s">
        <v>210</v>
      </c>
      <c r="C35" s="51"/>
      <c r="D35" s="14">
        <v>168</v>
      </c>
      <c r="E35" s="49"/>
      <c r="F35" s="49"/>
      <c r="G35" s="9" t="s">
        <v>42</v>
      </c>
      <c r="H35" s="15">
        <f t="shared" si="0"/>
        <v>7.1098471382865271E-3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7591.68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14215.88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21807.56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28">
        <v>32</v>
      </c>
      <c r="B49" s="59" t="s">
        <v>75</v>
      </c>
      <c r="C49" s="59"/>
      <c r="D49" s="28" t="s">
        <v>37</v>
      </c>
      <c r="E49" s="28" t="s">
        <v>76</v>
      </c>
      <c r="F49" s="28" t="s">
        <v>77</v>
      </c>
      <c r="G49" s="28" t="s">
        <v>78</v>
      </c>
      <c r="H49" s="28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 t="s">
        <v>80</v>
      </c>
      <c r="F51" s="18" t="s">
        <v>80</v>
      </c>
      <c r="G51" s="18">
        <v>3525.67</v>
      </c>
      <c r="H51" s="18">
        <v>6034.09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 t="s">
        <v>80</v>
      </c>
      <c r="F52" s="18" t="s">
        <v>80</v>
      </c>
      <c r="G52" s="18">
        <v>33710.01</v>
      </c>
      <c r="H52" s="18">
        <v>64908.6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 t="s">
        <v>80</v>
      </c>
      <c r="F53" s="18" t="s">
        <v>80</v>
      </c>
      <c r="G53" s="18">
        <v>29408.78</v>
      </c>
      <c r="H53" s="18">
        <v>52578.14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 t="s">
        <v>80</v>
      </c>
      <c r="F54" s="18" t="s">
        <v>80</v>
      </c>
      <c r="G54" s="18">
        <v>4301.2299999999996</v>
      </c>
      <c r="H54" s="18">
        <v>12330.46</v>
      </c>
    </row>
    <row r="55" spans="1:8" ht="48" customHeight="1" x14ac:dyDescent="0.25">
      <c r="A55" s="27">
        <v>38</v>
      </c>
      <c r="B55" s="59" t="s">
        <v>88</v>
      </c>
      <c r="C55" s="59"/>
      <c r="D55" s="27" t="s">
        <v>12</v>
      </c>
      <c r="E55" s="14" t="s">
        <v>80</v>
      </c>
      <c r="F55" s="14" t="s">
        <v>80</v>
      </c>
      <c r="G55" s="14">
        <v>26846.42</v>
      </c>
      <c r="H55" s="14">
        <v>53772.45</v>
      </c>
    </row>
    <row r="56" spans="1:8" ht="48" customHeight="1" x14ac:dyDescent="0.25">
      <c r="A56" s="27">
        <v>39</v>
      </c>
      <c r="B56" s="59" t="s">
        <v>89</v>
      </c>
      <c r="C56" s="59"/>
      <c r="D56" s="27" t="s">
        <v>12</v>
      </c>
      <c r="E56" s="14" t="s">
        <v>80</v>
      </c>
      <c r="F56" s="14" t="s">
        <v>80</v>
      </c>
      <c r="G56" s="14">
        <v>29408.78</v>
      </c>
      <c r="H56" s="14">
        <v>52578.14</v>
      </c>
    </row>
    <row r="57" spans="1:8" ht="48" customHeight="1" x14ac:dyDescent="0.25">
      <c r="A57" s="27">
        <v>40</v>
      </c>
      <c r="B57" s="59" t="s">
        <v>90</v>
      </c>
      <c r="C57" s="59"/>
      <c r="D57" s="27" t="s">
        <v>12</v>
      </c>
      <c r="E57" s="14" t="s">
        <v>80</v>
      </c>
      <c r="F57" s="14" t="s">
        <v>80</v>
      </c>
      <c r="G57" s="14">
        <v>-2562.36</v>
      </c>
      <c r="H57" s="14">
        <v>1194.31</v>
      </c>
    </row>
    <row r="58" spans="1:8" ht="48" customHeight="1" x14ac:dyDescent="0.25">
      <c r="A58" s="27">
        <v>41</v>
      </c>
      <c r="B58" s="59" t="s">
        <v>91</v>
      </c>
      <c r="C58" s="59"/>
      <c r="D58" s="27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A64:H64"/>
    <mergeCell ref="B65:F65"/>
    <mergeCell ref="B66:F66"/>
    <mergeCell ref="B67:F67"/>
    <mergeCell ref="A69:H69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215</v>
      </c>
      <c r="F1" t="s">
        <v>33</v>
      </c>
      <c r="G1">
        <v>2431.1999999999998</v>
      </c>
    </row>
    <row r="3" spans="1:8" x14ac:dyDescent="0.25">
      <c r="A3" s="26" t="s">
        <v>4</v>
      </c>
      <c r="B3" s="43" t="s">
        <v>7</v>
      </c>
      <c r="C3" s="44"/>
      <c r="D3" s="44"/>
      <c r="E3" s="44"/>
      <c r="F3" s="45"/>
      <c r="G3" s="26" t="s">
        <v>5</v>
      </c>
      <c r="H3" s="26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3172.73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188770.1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191942.83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572256.41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417865.4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154391.01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616750.38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608250.38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8500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427980.28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821.63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144276.19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145097.82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28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259332.17</v>
      </c>
      <c r="E27" s="49" t="s">
        <v>41</v>
      </c>
      <c r="F27" s="49"/>
      <c r="G27" s="9" t="s">
        <v>42</v>
      </c>
      <c r="H27" s="15">
        <f>D27/$G$1/12</f>
        <v>8.8890318224196569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29550.27</v>
      </c>
      <c r="E28" s="49" t="s">
        <v>41</v>
      </c>
      <c r="F28" s="49"/>
      <c r="G28" s="9" t="s">
        <v>42</v>
      </c>
      <c r="H28" s="15">
        <f t="shared" ref="H28:H35" si="0">D28/$G$1/12</f>
        <v>1.0128835554458704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16045.92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9792.69</v>
      </c>
      <c r="E30" s="49" t="s">
        <v>41</v>
      </c>
      <c r="F30" s="49"/>
      <c r="G30" s="16" t="s">
        <v>42</v>
      </c>
      <c r="H30" s="15">
        <f t="shared" si="0"/>
        <v>0.33566037347811783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49725.94</v>
      </c>
      <c r="E31" s="49" t="s">
        <v>51</v>
      </c>
      <c r="F31" s="49"/>
      <c r="G31" s="9" t="s">
        <v>42</v>
      </c>
      <c r="H31" s="15">
        <f t="shared" si="0"/>
        <v>1.7044374520127237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2100</v>
      </c>
      <c r="E32" s="49" t="s">
        <v>41</v>
      </c>
      <c r="F32" s="49"/>
      <c r="G32" s="9" t="s">
        <v>42</v>
      </c>
      <c r="H32" s="15">
        <f t="shared" si="0"/>
        <v>7.1980914774596907E-2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1506.84</v>
      </c>
      <c r="E33" s="49" t="s">
        <v>41</v>
      </c>
      <c r="F33" s="49"/>
      <c r="G33" s="9" t="s">
        <v>42</v>
      </c>
      <c r="H33" s="15">
        <f t="shared" si="0"/>
        <v>5.1649391247120764E-2</v>
      </c>
    </row>
    <row r="34" spans="1:8" ht="15" customHeight="1" x14ac:dyDescent="0.25">
      <c r="A34" s="13" t="s">
        <v>55</v>
      </c>
      <c r="B34" s="51" t="s">
        <v>150</v>
      </c>
      <c r="C34" s="51"/>
      <c r="D34" s="14">
        <v>2350</v>
      </c>
      <c r="E34" s="49"/>
      <c r="F34" s="49"/>
      <c r="G34" s="9" t="s">
        <v>42</v>
      </c>
      <c r="H34" s="15">
        <f t="shared" si="0"/>
        <v>8.0550071295382261E-2</v>
      </c>
    </row>
    <row r="35" spans="1:8" ht="30" customHeight="1" x14ac:dyDescent="0.25">
      <c r="A35" s="13" t="s">
        <v>56</v>
      </c>
      <c r="B35" s="51" t="s">
        <v>210</v>
      </c>
      <c r="C35" s="51"/>
      <c r="D35" s="14">
        <v>168</v>
      </c>
      <c r="E35" s="49"/>
      <c r="F35" s="49"/>
      <c r="G35" s="9" t="s">
        <v>42</v>
      </c>
      <c r="H35" s="15">
        <f t="shared" si="0"/>
        <v>5.7584731819677534E-3</v>
      </c>
    </row>
    <row r="36" spans="1:8" ht="15" customHeight="1" x14ac:dyDescent="0.25">
      <c r="A36" s="13" t="s">
        <v>111</v>
      </c>
      <c r="B36" s="51" t="s">
        <v>109</v>
      </c>
      <c r="C36" s="51"/>
      <c r="D36" s="14">
        <v>-400</v>
      </c>
      <c r="E36" s="49" t="s">
        <v>41</v>
      </c>
      <c r="F36" s="49"/>
      <c r="G36" s="9" t="s">
        <v>42</v>
      </c>
      <c r="H36" s="15">
        <f t="shared" ref="H36" si="1">D36/$G$1/12</f>
        <v>-1.3710650433256555E-2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11654.93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358872.34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370527.27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12442.76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288888.78999999998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301331.55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28">
        <v>32</v>
      </c>
      <c r="B50" s="59" t="s">
        <v>75</v>
      </c>
      <c r="C50" s="59"/>
      <c r="D50" s="28" t="s">
        <v>37</v>
      </c>
      <c r="E50" s="28" t="s">
        <v>76</v>
      </c>
      <c r="F50" s="28" t="s">
        <v>77</v>
      </c>
      <c r="G50" s="28" t="s">
        <v>78</v>
      </c>
      <c r="H50" s="28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504.62</v>
      </c>
      <c r="F52" s="18">
        <v>3478.66</v>
      </c>
      <c r="G52" s="18">
        <v>5353.31</v>
      </c>
      <c r="H52" s="18">
        <v>8702.58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483073.15</v>
      </c>
      <c r="F53" s="18">
        <v>209759.4</v>
      </c>
      <c r="G53" s="18">
        <v>50757.599999999999</v>
      </c>
      <c r="H53" s="18">
        <v>91435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522538.46</v>
      </c>
      <c r="F54" s="18">
        <v>234896.81</v>
      </c>
      <c r="G54" s="18">
        <v>54839.3</v>
      </c>
      <c r="H54" s="18">
        <v>92734.15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-39465.31</v>
      </c>
      <c r="F55" s="18">
        <v>-25137.41</v>
      </c>
      <c r="G55" s="18">
        <v>-4081.7</v>
      </c>
      <c r="H55" s="18">
        <v>-1299.1500000000001</v>
      </c>
    </row>
    <row r="56" spans="1:8" ht="48" customHeight="1" x14ac:dyDescent="0.25">
      <c r="A56" s="27">
        <v>38</v>
      </c>
      <c r="B56" s="59" t="s">
        <v>88</v>
      </c>
      <c r="C56" s="59"/>
      <c r="D56" s="27" t="s">
        <v>12</v>
      </c>
      <c r="E56" s="14">
        <v>472949.75</v>
      </c>
      <c r="F56" s="14">
        <v>239454.45</v>
      </c>
      <c r="G56" s="14">
        <v>75195.58</v>
      </c>
      <c r="H56" s="14">
        <v>116920.2</v>
      </c>
    </row>
    <row r="57" spans="1:8" ht="48" customHeight="1" x14ac:dyDescent="0.25">
      <c r="A57" s="27">
        <v>39</v>
      </c>
      <c r="B57" s="59" t="s">
        <v>89</v>
      </c>
      <c r="C57" s="59"/>
      <c r="D57" s="27" t="s">
        <v>12</v>
      </c>
      <c r="E57" s="14">
        <v>522538.46</v>
      </c>
      <c r="F57" s="14">
        <v>234896.81</v>
      </c>
      <c r="G57" s="14">
        <v>54839.3</v>
      </c>
      <c r="H57" s="14">
        <v>92734.15</v>
      </c>
    </row>
    <row r="58" spans="1:8" ht="48" customHeight="1" x14ac:dyDescent="0.25">
      <c r="A58" s="27">
        <v>40</v>
      </c>
      <c r="B58" s="59" t="s">
        <v>90</v>
      </c>
      <c r="C58" s="59"/>
      <c r="D58" s="27" t="s">
        <v>12</v>
      </c>
      <c r="E58" s="14">
        <v>-49588.71</v>
      </c>
      <c r="F58" s="14">
        <v>4557.6400000000003</v>
      </c>
      <c r="G58" s="14">
        <v>20356.28</v>
      </c>
      <c r="H58" s="14">
        <v>24186.05</v>
      </c>
    </row>
    <row r="59" spans="1:8" ht="48" customHeight="1" x14ac:dyDescent="0.25">
      <c r="A59" s="27">
        <v>41</v>
      </c>
      <c r="B59" s="59" t="s">
        <v>91</v>
      </c>
      <c r="C59" s="59"/>
      <c r="D59" s="27" t="s">
        <v>12</v>
      </c>
      <c r="E59" s="14" t="s">
        <v>80</v>
      </c>
      <c r="F59" s="14" t="s">
        <v>80</v>
      </c>
      <c r="G59" s="14" t="s">
        <v>80</v>
      </c>
      <c r="H59" s="14" t="s">
        <v>80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40:F40"/>
    <mergeCell ref="B32:C32"/>
    <mergeCell ref="E32:F32"/>
    <mergeCell ref="B33:C33"/>
    <mergeCell ref="E33:F33"/>
    <mergeCell ref="B34:C34"/>
    <mergeCell ref="E34:F34"/>
    <mergeCell ref="B36:C36"/>
    <mergeCell ref="E36:F36"/>
    <mergeCell ref="B35:C35"/>
    <mergeCell ref="E35:F35"/>
    <mergeCell ref="A37:H37"/>
    <mergeCell ref="B38:F38"/>
    <mergeCell ref="B39:F39"/>
    <mergeCell ref="B52:C52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50:C50"/>
    <mergeCell ref="B51:C51"/>
    <mergeCell ref="B64:F64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62:F62"/>
    <mergeCell ref="B63:F63"/>
    <mergeCell ref="A65:H65"/>
    <mergeCell ref="B66:F66"/>
    <mergeCell ref="B67:F67"/>
    <mergeCell ref="B68:F68"/>
    <mergeCell ref="A70:H70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217</v>
      </c>
      <c r="F1" t="s">
        <v>33</v>
      </c>
      <c r="G1">
        <v>2410</v>
      </c>
    </row>
    <row r="3" spans="1:8" x14ac:dyDescent="0.25">
      <c r="A3" s="29" t="s">
        <v>4</v>
      </c>
      <c r="B3" s="43" t="s">
        <v>7</v>
      </c>
      <c r="C3" s="44"/>
      <c r="D3" s="44"/>
      <c r="E3" s="44"/>
      <c r="F3" s="45"/>
      <c r="G3" s="29" t="s">
        <v>5</v>
      </c>
      <c r="H3" s="29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12691.94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155370.60999999999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168062.55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578542.75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423524.47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155018.28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569313.07999999996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553253.07999999996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16060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413942.47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14334.31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164600.45000000001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178934.76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1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265553.18</v>
      </c>
      <c r="E27" s="49" t="s">
        <v>41</v>
      </c>
      <c r="F27" s="49"/>
      <c r="G27" s="9" t="s">
        <v>42</v>
      </c>
      <c r="H27" s="15">
        <f>D27/$G$1/12</f>
        <v>9.1823367911479945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21958.26</v>
      </c>
      <c r="E28" s="49" t="s">
        <v>41</v>
      </c>
      <c r="F28" s="49"/>
      <c r="G28" s="9" t="s">
        <v>42</v>
      </c>
      <c r="H28" s="15">
        <f t="shared" ref="H28:H36" si="0">D28/$G$1/12</f>
        <v>0.75927593360995849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15906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1980.31</v>
      </c>
      <c r="E30" s="49" t="s">
        <v>41</v>
      </c>
      <c r="F30" s="49"/>
      <c r="G30" s="16" t="s">
        <v>42</v>
      </c>
      <c r="H30" s="15">
        <f t="shared" si="0"/>
        <v>6.8475449515905937E-2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49208.02</v>
      </c>
      <c r="E31" s="49" t="s">
        <v>51</v>
      </c>
      <c r="F31" s="49"/>
      <c r="G31" s="9" t="s">
        <v>42</v>
      </c>
      <c r="H31" s="15">
        <f t="shared" si="0"/>
        <v>1.7015221300138312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2100</v>
      </c>
      <c r="E32" s="49" t="s">
        <v>41</v>
      </c>
      <c r="F32" s="49"/>
      <c r="G32" s="9" t="s">
        <v>42</v>
      </c>
      <c r="H32" s="15">
        <f t="shared" si="0"/>
        <v>7.2614107883817433E-2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1493.16</v>
      </c>
      <c r="E33" s="49" t="s">
        <v>41</v>
      </c>
      <c r="F33" s="49"/>
      <c r="G33" s="9" t="s">
        <v>42</v>
      </c>
      <c r="H33" s="15">
        <f t="shared" si="0"/>
        <v>5.1630705394190873E-2</v>
      </c>
    </row>
    <row r="34" spans="1:8" ht="15" customHeight="1" x14ac:dyDescent="0.25">
      <c r="A34" s="13" t="s">
        <v>55</v>
      </c>
      <c r="B34" s="51" t="s">
        <v>123</v>
      </c>
      <c r="C34" s="51"/>
      <c r="D34" s="14">
        <v>5188.75</v>
      </c>
      <c r="E34" s="49"/>
      <c r="F34" s="49"/>
      <c r="G34" s="9" t="s">
        <v>42</v>
      </c>
      <c r="H34" s="15">
        <f t="shared" si="0"/>
        <v>0.17941735822959889</v>
      </c>
    </row>
    <row r="35" spans="1:8" ht="30" customHeight="1" x14ac:dyDescent="0.25">
      <c r="A35" s="13" t="s">
        <v>56</v>
      </c>
      <c r="B35" s="51" t="s">
        <v>210</v>
      </c>
      <c r="C35" s="51"/>
      <c r="D35" s="14">
        <v>168</v>
      </c>
      <c r="E35" s="49"/>
      <c r="F35" s="49"/>
      <c r="G35" s="9" t="s">
        <v>42</v>
      </c>
      <c r="H35" s="15">
        <f t="shared" si="0"/>
        <v>5.8091286307053944E-3</v>
      </c>
    </row>
    <row r="36" spans="1:8" ht="15" customHeight="1" x14ac:dyDescent="0.25">
      <c r="A36" s="13" t="s">
        <v>111</v>
      </c>
      <c r="B36" s="51" t="s">
        <v>109</v>
      </c>
      <c r="C36" s="51"/>
      <c r="D36" s="14">
        <v>-400</v>
      </c>
      <c r="E36" s="49" t="s">
        <v>41</v>
      </c>
      <c r="F36" s="49"/>
      <c r="G36" s="9" t="s">
        <v>42</v>
      </c>
      <c r="H36" s="15">
        <f t="shared" si="0"/>
        <v>-1.3831258644536652E-2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32911.61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246149.28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279060.89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16207.65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326672.26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342879.91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31">
        <v>32</v>
      </c>
      <c r="B50" s="59" t="s">
        <v>75</v>
      </c>
      <c r="C50" s="59"/>
      <c r="D50" s="31" t="s">
        <v>37</v>
      </c>
      <c r="E50" s="31" t="s">
        <v>76</v>
      </c>
      <c r="F50" s="31" t="s">
        <v>77</v>
      </c>
      <c r="G50" s="31" t="s">
        <v>78</v>
      </c>
      <c r="H50" s="31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499.14</v>
      </c>
      <c r="F52" s="18">
        <v>3659.29</v>
      </c>
      <c r="G52" s="18">
        <v>5071.6000000000004</v>
      </c>
      <c r="H52" s="18">
        <v>8609.44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518057.84</v>
      </c>
      <c r="F53" s="18">
        <v>271531.34999999998</v>
      </c>
      <c r="G53" s="18">
        <v>48404.800000000003</v>
      </c>
      <c r="H53" s="18">
        <v>92730.8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465294.75</v>
      </c>
      <c r="F54" s="18">
        <v>249311.86</v>
      </c>
      <c r="G54" s="18">
        <v>47652.41</v>
      </c>
      <c r="H54" s="18">
        <v>87942.78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52763.09</v>
      </c>
      <c r="F55" s="18">
        <v>22219.49</v>
      </c>
      <c r="G55" s="18">
        <v>752.39</v>
      </c>
      <c r="H55" s="18">
        <v>4788.0200000000004</v>
      </c>
    </row>
    <row r="56" spans="1:8" ht="48" customHeight="1" x14ac:dyDescent="0.25">
      <c r="A56" s="30">
        <v>38</v>
      </c>
      <c r="B56" s="59" t="s">
        <v>88</v>
      </c>
      <c r="C56" s="59"/>
      <c r="D56" s="30" t="s">
        <v>12</v>
      </c>
      <c r="E56" s="14">
        <v>468090.63</v>
      </c>
      <c r="F56" s="14">
        <v>226957.69</v>
      </c>
      <c r="G56" s="14">
        <v>95633.97</v>
      </c>
      <c r="H56" s="14">
        <v>140451.03</v>
      </c>
    </row>
    <row r="57" spans="1:8" ht="48" customHeight="1" x14ac:dyDescent="0.25">
      <c r="A57" s="30">
        <v>39</v>
      </c>
      <c r="B57" s="59" t="s">
        <v>89</v>
      </c>
      <c r="C57" s="59"/>
      <c r="D57" s="30" t="s">
        <v>12</v>
      </c>
      <c r="E57" s="14">
        <v>465294.75</v>
      </c>
      <c r="F57" s="14">
        <v>249311.86</v>
      </c>
      <c r="G57" s="14">
        <v>47652.41</v>
      </c>
      <c r="H57" s="14">
        <v>87942.78</v>
      </c>
    </row>
    <row r="58" spans="1:8" ht="48" customHeight="1" x14ac:dyDescent="0.25">
      <c r="A58" s="30">
        <v>40</v>
      </c>
      <c r="B58" s="59" t="s">
        <v>90</v>
      </c>
      <c r="C58" s="59"/>
      <c r="D58" s="30" t="s">
        <v>12</v>
      </c>
      <c r="E58" s="14">
        <v>2795.88</v>
      </c>
      <c r="F58" s="14">
        <v>-22354.17</v>
      </c>
      <c r="G58" s="14">
        <v>47981.56</v>
      </c>
      <c r="H58" s="14">
        <v>52508.25</v>
      </c>
    </row>
    <row r="59" spans="1:8" ht="48" customHeight="1" x14ac:dyDescent="0.25">
      <c r="A59" s="30">
        <v>41</v>
      </c>
      <c r="B59" s="59" t="s">
        <v>91</v>
      </c>
      <c r="C59" s="59"/>
      <c r="D59" s="30" t="s">
        <v>12</v>
      </c>
      <c r="E59" s="14" t="s">
        <v>80</v>
      </c>
      <c r="F59" s="14" t="s">
        <v>80</v>
      </c>
      <c r="G59" s="14" t="s">
        <v>80</v>
      </c>
      <c r="H59" s="14" t="s">
        <v>80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38:F38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H37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28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219</v>
      </c>
      <c r="F1" t="s">
        <v>33</v>
      </c>
      <c r="G1">
        <v>2516.5</v>
      </c>
    </row>
    <row r="3" spans="1:8" x14ac:dyDescent="0.25">
      <c r="A3" s="29" t="s">
        <v>4</v>
      </c>
      <c r="B3" s="43" t="s">
        <v>7</v>
      </c>
      <c r="C3" s="44"/>
      <c r="D3" s="44"/>
      <c r="E3" s="44"/>
      <c r="F3" s="45"/>
      <c r="G3" s="29" t="s">
        <v>5</v>
      </c>
      <c r="H3" s="29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2952.58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131738.23999999999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134690.82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594269.23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433704.66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160564.57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588103.19999999995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579603.19999999995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8500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456364.96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14107.28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137904.26999999999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152011.54999999999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1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364985.9</v>
      </c>
      <c r="E27" s="49" t="s">
        <v>41</v>
      </c>
      <c r="F27" s="49"/>
      <c r="G27" s="9" t="s">
        <v>42</v>
      </c>
      <c r="H27" s="15">
        <f>D27/$G$1/12</f>
        <v>12.086426253394265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22258.67</v>
      </c>
      <c r="E28" s="49" t="s">
        <v>41</v>
      </c>
      <c r="F28" s="49"/>
      <c r="G28" s="9" t="s">
        <v>42</v>
      </c>
      <c r="H28" s="15">
        <f t="shared" ref="H28:H36" si="0">D28/$G$1/12</f>
        <v>0.73709086694483072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16608.900000000001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3972.63</v>
      </c>
      <c r="E30" s="49" t="s">
        <v>41</v>
      </c>
      <c r="F30" s="49"/>
      <c r="G30" s="16" t="s">
        <v>42</v>
      </c>
      <c r="H30" s="15">
        <f t="shared" si="0"/>
        <v>0.13155275183787005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46618.07</v>
      </c>
      <c r="E31" s="49" t="s">
        <v>51</v>
      </c>
      <c r="F31" s="49"/>
      <c r="G31" s="9" t="s">
        <v>42</v>
      </c>
      <c r="H31" s="15">
        <f t="shared" si="0"/>
        <v>1.5437469368832373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0.13908205841446453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9.9344327438903243E-2</v>
      </c>
    </row>
    <row r="34" spans="1:8" ht="15" customHeight="1" x14ac:dyDescent="0.25">
      <c r="A34" s="13" t="s">
        <v>55</v>
      </c>
      <c r="B34" s="51" t="s">
        <v>123</v>
      </c>
      <c r="C34" s="51"/>
      <c r="D34" s="14">
        <v>5328.69</v>
      </c>
      <c r="E34" s="49"/>
      <c r="F34" s="49"/>
      <c r="G34" s="9" t="s">
        <v>42</v>
      </c>
      <c r="H34" s="15">
        <f t="shared" si="0"/>
        <v>0.17645837472680306</v>
      </c>
    </row>
    <row r="35" spans="1:8" ht="30" customHeight="1" x14ac:dyDescent="0.25">
      <c r="A35" s="13" t="s">
        <v>56</v>
      </c>
      <c r="B35" s="51" t="s">
        <v>210</v>
      </c>
      <c r="C35" s="51"/>
      <c r="D35" s="14">
        <v>168</v>
      </c>
      <c r="E35" s="49"/>
      <c r="F35" s="49"/>
      <c r="G35" s="9" t="s">
        <v>42</v>
      </c>
      <c r="H35" s="15">
        <f t="shared" si="0"/>
        <v>5.5632823365785811E-3</v>
      </c>
    </row>
    <row r="36" spans="1:8" ht="15" customHeight="1" x14ac:dyDescent="0.25">
      <c r="A36" s="13" t="s">
        <v>111</v>
      </c>
      <c r="B36" s="51" t="s">
        <v>109</v>
      </c>
      <c r="C36" s="51"/>
      <c r="D36" s="14">
        <v>-400</v>
      </c>
      <c r="E36" s="49" t="s">
        <v>41</v>
      </c>
      <c r="F36" s="49"/>
      <c r="G36" s="9" t="s">
        <v>42</v>
      </c>
      <c r="H36" s="15">
        <f t="shared" si="0"/>
        <v>-1.3245910325187099E-2</v>
      </c>
    </row>
    <row r="37" spans="1:8" ht="15" customHeight="1" x14ac:dyDescent="0.25">
      <c r="A37" s="13" t="s">
        <v>125</v>
      </c>
      <c r="B37" s="51" t="s">
        <v>150</v>
      </c>
      <c r="C37" s="51"/>
      <c r="D37" s="14">
        <v>4483.5</v>
      </c>
      <c r="E37" s="49"/>
      <c r="F37" s="49"/>
      <c r="G37" s="9" t="s">
        <v>42</v>
      </c>
      <c r="H37" s="15">
        <f t="shared" ref="H37" si="1">D37/$G$1/12</f>
        <v>0.14847009735744091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42901.07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146396.53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189297.6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38423.82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172031.49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210455.31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1">
        <v>32</v>
      </c>
      <c r="B51" s="59" t="s">
        <v>75</v>
      </c>
      <c r="C51" s="59"/>
      <c r="D51" s="31" t="s">
        <v>37</v>
      </c>
      <c r="E51" s="31" t="s">
        <v>76</v>
      </c>
      <c r="F51" s="31" t="s">
        <v>77</v>
      </c>
      <c r="G51" s="31" t="s">
        <v>78</v>
      </c>
      <c r="H51" s="31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362.63</v>
      </c>
      <c r="F53" s="18">
        <v>3259.04</v>
      </c>
      <c r="G53" s="18">
        <v>4671.59</v>
      </c>
      <c r="H53" s="18">
        <v>7815.74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376995.55</v>
      </c>
      <c r="F54" s="18">
        <v>228082.65</v>
      </c>
      <c r="G54" s="18">
        <v>44755.02</v>
      </c>
      <c r="H54" s="18">
        <v>81912.100000000006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339287.23</v>
      </c>
      <c r="F55" s="18">
        <v>235065.86</v>
      </c>
      <c r="G55" s="18">
        <v>47633.83</v>
      </c>
      <c r="H55" s="18">
        <v>84123.42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37708.32</v>
      </c>
      <c r="F56" s="18">
        <v>-6983.21</v>
      </c>
      <c r="G56" s="18">
        <v>-2878.81</v>
      </c>
      <c r="H56" s="18">
        <v>-2211.3200000000002</v>
      </c>
    </row>
    <row r="57" spans="1:8" ht="48" customHeight="1" x14ac:dyDescent="0.25">
      <c r="A57" s="30">
        <v>38</v>
      </c>
      <c r="B57" s="59" t="s">
        <v>88</v>
      </c>
      <c r="C57" s="59"/>
      <c r="D57" s="30" t="s">
        <v>12</v>
      </c>
      <c r="E57" s="14">
        <v>343984.15</v>
      </c>
      <c r="F57" s="14">
        <v>252710.17</v>
      </c>
      <c r="G57" s="14">
        <v>75307.429999999993</v>
      </c>
      <c r="H57" s="14">
        <v>115144.33</v>
      </c>
    </row>
    <row r="58" spans="1:8" ht="48" customHeight="1" x14ac:dyDescent="0.25">
      <c r="A58" s="30">
        <v>39</v>
      </c>
      <c r="B58" s="59" t="s">
        <v>89</v>
      </c>
      <c r="C58" s="59"/>
      <c r="D58" s="30" t="s">
        <v>12</v>
      </c>
      <c r="E58" s="14">
        <v>339287.23</v>
      </c>
      <c r="F58" s="14">
        <v>235065.86</v>
      </c>
      <c r="G58" s="14">
        <v>47633.83</v>
      </c>
      <c r="H58" s="14">
        <v>84123.42</v>
      </c>
    </row>
    <row r="59" spans="1:8" ht="48" customHeight="1" x14ac:dyDescent="0.25">
      <c r="A59" s="30">
        <v>40</v>
      </c>
      <c r="B59" s="59" t="s">
        <v>90</v>
      </c>
      <c r="C59" s="59"/>
      <c r="D59" s="30" t="s">
        <v>12</v>
      </c>
      <c r="E59" s="14">
        <v>4696.92</v>
      </c>
      <c r="F59" s="14">
        <v>17644.310000000001</v>
      </c>
      <c r="G59" s="14">
        <v>27673.599999999999</v>
      </c>
      <c r="H59" s="14">
        <v>31020.91</v>
      </c>
    </row>
    <row r="60" spans="1:8" ht="48" customHeight="1" x14ac:dyDescent="0.25">
      <c r="A60" s="30">
        <v>41</v>
      </c>
      <c r="B60" s="59" t="s">
        <v>91</v>
      </c>
      <c r="C60" s="59"/>
      <c r="D60" s="30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A71:H71"/>
    <mergeCell ref="B37:C37"/>
    <mergeCell ref="E37:F37"/>
    <mergeCell ref="B64:F64"/>
    <mergeCell ref="B65:F65"/>
    <mergeCell ref="A66:H66"/>
    <mergeCell ref="B67:F67"/>
    <mergeCell ref="B68:F68"/>
    <mergeCell ref="B69:F69"/>
    <mergeCell ref="B58:C58"/>
    <mergeCell ref="B59:C59"/>
    <mergeCell ref="B60:C60"/>
    <mergeCell ref="A61:H61"/>
    <mergeCell ref="B62:F62"/>
    <mergeCell ref="B63:F63"/>
    <mergeCell ref="B52:C52"/>
    <mergeCell ref="B53:C53"/>
    <mergeCell ref="B54:C54"/>
    <mergeCell ref="B55:C55"/>
    <mergeCell ref="B56:C56"/>
    <mergeCell ref="B57:C57"/>
    <mergeCell ref="B51:C51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8:H38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221</v>
      </c>
      <c r="F1" t="s">
        <v>33</v>
      </c>
      <c r="G1">
        <v>2778.7</v>
      </c>
    </row>
    <row r="3" spans="1:8" x14ac:dyDescent="0.25">
      <c r="A3" s="29" t="s">
        <v>4</v>
      </c>
      <c r="B3" s="43" t="s">
        <v>7</v>
      </c>
      <c r="C3" s="44"/>
      <c r="D3" s="44"/>
      <c r="E3" s="44"/>
      <c r="F3" s="45"/>
      <c r="G3" s="29" t="s">
        <v>5</v>
      </c>
      <c r="H3" s="29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436.34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163019.09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163455.43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644492.21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469057.23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175434.98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652148.01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644848.01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7300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489128.92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1163.4000000000001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155363.35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156526.75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1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321520.98</v>
      </c>
      <c r="E27" s="49" t="s">
        <v>41</v>
      </c>
      <c r="F27" s="49"/>
      <c r="G27" s="9" t="s">
        <v>42</v>
      </c>
      <c r="H27" s="15">
        <f>D27/$G$1/12</f>
        <v>9.6424281138661971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23110.17</v>
      </c>
      <c r="E28" s="49" t="s">
        <v>41</v>
      </c>
      <c r="F28" s="49"/>
      <c r="G28" s="9" t="s">
        <v>42</v>
      </c>
      <c r="H28" s="15">
        <f t="shared" ref="H28:H37" si="0">D28/$G$1/12</f>
        <v>0.69307499910029868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18339.419999999998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9412.39</v>
      </c>
      <c r="E30" s="49" t="s">
        <v>41</v>
      </c>
      <c r="F30" s="49"/>
      <c r="G30" s="16" t="s">
        <v>42</v>
      </c>
      <c r="H30" s="15">
        <f t="shared" si="0"/>
        <v>0.28227798370940849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48172.08</v>
      </c>
      <c r="E31" s="49" t="s">
        <v>51</v>
      </c>
      <c r="F31" s="49"/>
      <c r="G31" s="9" t="s">
        <v>42</v>
      </c>
      <c r="H31" s="15">
        <f t="shared" si="0"/>
        <v>1.4446827653219134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5600</v>
      </c>
      <c r="E32" s="49" t="s">
        <v>41</v>
      </c>
      <c r="F32" s="49"/>
      <c r="G32" s="9" t="s">
        <v>42</v>
      </c>
      <c r="H32" s="15">
        <f t="shared" si="0"/>
        <v>0.16794424251148621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0.38987056297309297</v>
      </c>
    </row>
    <row r="34" spans="1:8" ht="15" customHeight="1" x14ac:dyDescent="0.25">
      <c r="A34" s="13" t="s">
        <v>55</v>
      </c>
      <c r="B34" s="51" t="s">
        <v>123</v>
      </c>
      <c r="C34" s="51"/>
      <c r="D34" s="14">
        <v>5982.56</v>
      </c>
      <c r="E34" s="49"/>
      <c r="F34" s="49"/>
      <c r="G34" s="9" t="s">
        <v>42</v>
      </c>
      <c r="H34" s="15">
        <f t="shared" si="0"/>
        <v>0.17941723347848515</v>
      </c>
    </row>
    <row r="35" spans="1:8" ht="30" customHeight="1" x14ac:dyDescent="0.25">
      <c r="A35" s="13" t="s">
        <v>56</v>
      </c>
      <c r="B35" s="51" t="s">
        <v>210</v>
      </c>
      <c r="C35" s="51"/>
      <c r="D35" s="14">
        <v>672</v>
      </c>
      <c r="E35" s="49"/>
      <c r="F35" s="49"/>
      <c r="G35" s="9" t="s">
        <v>42</v>
      </c>
      <c r="H35" s="15">
        <f t="shared" si="0"/>
        <v>2.0153309101378344E-2</v>
      </c>
    </row>
    <row r="36" spans="1:8" ht="15" customHeight="1" x14ac:dyDescent="0.25">
      <c r="A36" s="13" t="s">
        <v>111</v>
      </c>
      <c r="B36" s="51" t="s">
        <v>109</v>
      </c>
      <c r="C36" s="51"/>
      <c r="D36" s="14">
        <v>-400</v>
      </c>
      <c r="E36" s="49" t="s">
        <v>41</v>
      </c>
      <c r="F36" s="49"/>
      <c r="G36" s="9" t="s">
        <v>42</v>
      </c>
      <c r="H36" s="15">
        <f t="shared" si="0"/>
        <v>-1.1996017322249015E-2</v>
      </c>
    </row>
    <row r="37" spans="1:8" ht="15" customHeight="1" x14ac:dyDescent="0.25">
      <c r="A37" s="13" t="s">
        <v>125</v>
      </c>
      <c r="B37" s="51" t="s">
        <v>223</v>
      </c>
      <c r="C37" s="51"/>
      <c r="D37" s="14">
        <v>22500</v>
      </c>
      <c r="E37" s="49"/>
      <c r="F37" s="49"/>
      <c r="G37" s="9" t="s">
        <v>42</v>
      </c>
      <c r="H37" s="15">
        <f t="shared" si="0"/>
        <v>0.67477597437650705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18043.740000000002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238707.64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256751.38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31403.040000000001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206408.66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237811.7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1">
        <v>32</v>
      </c>
      <c r="B51" s="59" t="s">
        <v>75</v>
      </c>
      <c r="C51" s="59"/>
      <c r="D51" s="31" t="s">
        <v>37</v>
      </c>
      <c r="E51" s="31" t="s">
        <v>76</v>
      </c>
      <c r="F51" s="31" t="s">
        <v>77</v>
      </c>
      <c r="G51" s="31" t="s">
        <v>78</v>
      </c>
      <c r="H51" s="31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465.82</v>
      </c>
      <c r="F53" s="18">
        <v>3324.03</v>
      </c>
      <c r="G53" s="18">
        <v>4513.3</v>
      </c>
      <c r="H53" s="18">
        <v>7715.34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469446.35</v>
      </c>
      <c r="F54" s="18">
        <v>219957.81</v>
      </c>
      <c r="G54" s="18">
        <v>43685.58</v>
      </c>
      <c r="H54" s="18">
        <v>76918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477694.04</v>
      </c>
      <c r="F55" s="18">
        <v>235767.15</v>
      </c>
      <c r="G55" s="18">
        <v>46455.76</v>
      </c>
      <c r="H55" s="18">
        <v>82389.740000000005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-8247.69</v>
      </c>
      <c r="F56" s="18">
        <v>-15809.34</v>
      </c>
      <c r="G56" s="18">
        <v>-2770.18</v>
      </c>
      <c r="H56" s="18">
        <v>-5471.74</v>
      </c>
    </row>
    <row r="57" spans="1:8" ht="48" customHeight="1" x14ac:dyDescent="0.25">
      <c r="A57" s="30">
        <v>38</v>
      </c>
      <c r="B57" s="59" t="s">
        <v>88</v>
      </c>
      <c r="C57" s="59"/>
      <c r="D57" s="30" t="s">
        <v>12</v>
      </c>
      <c r="E57" s="14">
        <v>455478.37</v>
      </c>
      <c r="F57" s="14">
        <v>257094.98</v>
      </c>
      <c r="G57" s="14">
        <v>83818</v>
      </c>
      <c r="H57" s="14">
        <v>124915.88</v>
      </c>
    </row>
    <row r="58" spans="1:8" ht="48" customHeight="1" x14ac:dyDescent="0.25">
      <c r="A58" s="30">
        <v>39</v>
      </c>
      <c r="B58" s="59" t="s">
        <v>89</v>
      </c>
      <c r="C58" s="59"/>
      <c r="D58" s="30" t="s">
        <v>12</v>
      </c>
      <c r="E58" s="14">
        <v>477694.04</v>
      </c>
      <c r="F58" s="14">
        <v>235767.15</v>
      </c>
      <c r="G58" s="14">
        <v>46455.76</v>
      </c>
      <c r="H58" s="14">
        <v>82389.740000000005</v>
      </c>
    </row>
    <row r="59" spans="1:8" ht="48" customHeight="1" x14ac:dyDescent="0.25">
      <c r="A59" s="30">
        <v>40</v>
      </c>
      <c r="B59" s="59" t="s">
        <v>90</v>
      </c>
      <c r="C59" s="59"/>
      <c r="D59" s="30" t="s">
        <v>12</v>
      </c>
      <c r="E59" s="14">
        <v>-22215.67</v>
      </c>
      <c r="F59" s="14">
        <v>21327.83</v>
      </c>
      <c r="G59" s="14">
        <v>37362.239999999998</v>
      </c>
      <c r="H59" s="14">
        <v>42526.14</v>
      </c>
    </row>
    <row r="60" spans="1:8" ht="48" customHeight="1" x14ac:dyDescent="0.25">
      <c r="A60" s="30">
        <v>41</v>
      </c>
      <c r="B60" s="59" t="s">
        <v>91</v>
      </c>
      <c r="C60" s="59"/>
      <c r="D60" s="30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  <mergeCell ref="A61:H61"/>
    <mergeCell ref="A50:H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F49"/>
    <mergeCell ref="A38:H38"/>
    <mergeCell ref="B39:F39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224</v>
      </c>
      <c r="F1" t="s">
        <v>33</v>
      </c>
      <c r="G1">
        <v>5159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25302.63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293194.08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318496.71000000002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1308526.98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1001167.69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307359.28999999998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1249745.55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1216345.55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33400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956551.47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28616.19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351975.55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380591.74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741377.8</v>
      </c>
      <c r="E27" s="49" t="s">
        <v>41</v>
      </c>
      <c r="F27" s="49"/>
      <c r="G27" s="9" t="s">
        <v>42</v>
      </c>
      <c r="H27" s="15">
        <f>D27/$G$1/12</f>
        <v>11.975476513536215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40197.949999999997</v>
      </c>
      <c r="E28" s="49" t="s">
        <v>41</v>
      </c>
      <c r="F28" s="49"/>
      <c r="G28" s="9" t="s">
        <v>42</v>
      </c>
      <c r="H28" s="15">
        <f t="shared" ref="H28:H37" si="0">D28/$G$1/12</f>
        <v>0.64931753569813266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34049.4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8169.36</v>
      </c>
      <c r="E30" s="49" t="s">
        <v>41</v>
      </c>
      <c r="F30" s="49"/>
      <c r="G30" s="16" t="s">
        <v>42</v>
      </c>
      <c r="H30" s="15">
        <f t="shared" si="0"/>
        <v>0.13195968210893583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125350.92</v>
      </c>
      <c r="E31" s="49" t="s">
        <v>51</v>
      </c>
      <c r="F31" s="49"/>
      <c r="G31" s="9" t="s">
        <v>42</v>
      </c>
      <c r="H31" s="15">
        <f t="shared" si="0"/>
        <v>2.0247935646443112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6.7842605156037988E-2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0.20998901595916522</v>
      </c>
    </row>
    <row r="34" spans="1:8" ht="15" customHeight="1" x14ac:dyDescent="0.25">
      <c r="A34" s="13" t="s">
        <v>55</v>
      </c>
      <c r="B34" s="51" t="s">
        <v>226</v>
      </c>
      <c r="C34" s="51"/>
      <c r="D34" s="14">
        <v>79132</v>
      </c>
      <c r="E34" s="49"/>
      <c r="F34" s="49"/>
      <c r="G34" s="9" t="s">
        <v>42</v>
      </c>
      <c r="H34" s="15">
        <f t="shared" si="0"/>
        <v>1.2782192931446663</v>
      </c>
    </row>
    <row r="35" spans="1:8" ht="15" customHeight="1" x14ac:dyDescent="0.25">
      <c r="A35" s="13" t="s">
        <v>56</v>
      </c>
      <c r="B35" s="51" t="s">
        <v>130</v>
      </c>
      <c r="C35" s="51"/>
      <c r="D35" s="14">
        <v>9000</v>
      </c>
      <c r="E35" s="49"/>
      <c r="F35" s="49"/>
      <c r="G35" s="9" t="s">
        <v>42</v>
      </c>
      <c r="H35" s="15">
        <f t="shared" si="0"/>
        <v>0.14537701104865283</v>
      </c>
    </row>
    <row r="36" spans="1:8" ht="15" customHeight="1" x14ac:dyDescent="0.25">
      <c r="A36" s="13" t="s">
        <v>111</v>
      </c>
      <c r="B36" s="51" t="s">
        <v>109</v>
      </c>
      <c r="C36" s="51"/>
      <c r="D36" s="14">
        <v>-400</v>
      </c>
      <c r="E36" s="49" t="s">
        <v>41</v>
      </c>
      <c r="F36" s="49"/>
      <c r="G36" s="9" t="s">
        <v>42</v>
      </c>
      <c r="H36" s="15">
        <f t="shared" si="0"/>
        <v>-6.4612004910512373E-3</v>
      </c>
    </row>
    <row r="37" spans="1:8" ht="15" customHeight="1" x14ac:dyDescent="0.25">
      <c r="A37" s="13" t="s">
        <v>125</v>
      </c>
      <c r="B37" s="51" t="s">
        <v>227</v>
      </c>
      <c r="C37" s="51"/>
      <c r="D37" s="14">
        <v>1005.6</v>
      </c>
      <c r="E37" s="49"/>
      <c r="F37" s="49"/>
      <c r="G37" s="9" t="s">
        <v>42</v>
      </c>
      <c r="H37" s="15">
        <f t="shared" si="0"/>
        <v>1.6243458034502809E-2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56614.91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587714.97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644329.88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37775.339999999997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805993.45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843768.79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4">
        <v>32</v>
      </c>
      <c r="B51" s="59" t="s">
        <v>75</v>
      </c>
      <c r="C51" s="59"/>
      <c r="D51" s="34" t="s">
        <v>37</v>
      </c>
      <c r="E51" s="34" t="s">
        <v>76</v>
      </c>
      <c r="F51" s="34" t="s">
        <v>77</v>
      </c>
      <c r="G51" s="34" t="s">
        <v>78</v>
      </c>
      <c r="H51" s="34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1022.64</v>
      </c>
      <c r="F53" s="18">
        <v>8106.31</v>
      </c>
      <c r="G53" s="18">
        <v>11532.35</v>
      </c>
      <c r="H53" s="18">
        <v>19333.79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1052278.3700000001</v>
      </c>
      <c r="F54" s="18">
        <v>586857.06000000006</v>
      </c>
      <c r="G54" s="18">
        <v>114969.54</v>
      </c>
      <c r="H54" s="18">
        <v>204820.8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989369.26</v>
      </c>
      <c r="F55" s="18">
        <v>469244.85</v>
      </c>
      <c r="G55" s="18">
        <v>103759.93</v>
      </c>
      <c r="H55" s="18">
        <v>178273.29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62909.11</v>
      </c>
      <c r="F56" s="18">
        <v>117612.21</v>
      </c>
      <c r="G56" s="18">
        <v>11209.61</v>
      </c>
      <c r="H56" s="18">
        <v>26547.51</v>
      </c>
    </row>
    <row r="57" spans="1:8" ht="48" customHeight="1" x14ac:dyDescent="0.25">
      <c r="A57" s="33">
        <v>38</v>
      </c>
      <c r="B57" s="59" t="s">
        <v>88</v>
      </c>
      <c r="C57" s="59"/>
      <c r="D57" s="33" t="s">
        <v>12</v>
      </c>
      <c r="E57" s="14">
        <v>1018060.42</v>
      </c>
      <c r="F57" s="14">
        <v>546394.87</v>
      </c>
      <c r="G57" s="14">
        <v>140628.51999999999</v>
      </c>
      <c r="H57" s="14">
        <v>236133.42</v>
      </c>
    </row>
    <row r="58" spans="1:8" ht="48" customHeight="1" x14ac:dyDescent="0.25">
      <c r="A58" s="33">
        <v>39</v>
      </c>
      <c r="B58" s="59" t="s">
        <v>89</v>
      </c>
      <c r="C58" s="59"/>
      <c r="D58" s="33" t="s">
        <v>12</v>
      </c>
      <c r="E58" s="14">
        <v>989369.26</v>
      </c>
      <c r="F58" s="14">
        <v>469244.85</v>
      </c>
      <c r="G58" s="14">
        <v>103759.93</v>
      </c>
      <c r="H58" s="14">
        <v>178273.29</v>
      </c>
    </row>
    <row r="59" spans="1:8" ht="48" customHeight="1" x14ac:dyDescent="0.25">
      <c r="A59" s="33">
        <v>40</v>
      </c>
      <c r="B59" s="59" t="s">
        <v>90</v>
      </c>
      <c r="C59" s="59"/>
      <c r="D59" s="33" t="s">
        <v>12</v>
      </c>
      <c r="E59" s="14">
        <v>28691.16</v>
      </c>
      <c r="F59" s="14">
        <v>77150.02</v>
      </c>
      <c r="G59" s="14">
        <v>36868.589999999997</v>
      </c>
      <c r="H59" s="14">
        <v>57860.13</v>
      </c>
    </row>
    <row r="60" spans="1:8" ht="48" customHeight="1" x14ac:dyDescent="0.25">
      <c r="A60" s="33">
        <v>41</v>
      </c>
      <c r="B60" s="59" t="s">
        <v>91</v>
      </c>
      <c r="C60" s="59"/>
      <c r="D60" s="33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9:F49"/>
    <mergeCell ref="A38:H38"/>
    <mergeCell ref="B39:F39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A61:H61"/>
    <mergeCell ref="A50:H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228</v>
      </c>
      <c r="F1" t="s">
        <v>33</v>
      </c>
      <c r="G1">
        <v>1261.2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374984.79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258286.4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116698.39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277224.73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266097.28999999998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11127.44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277224.73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2913.58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97760.06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100673.64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156393.97</v>
      </c>
      <c r="E27" s="49" t="s">
        <v>41</v>
      </c>
      <c r="F27" s="49"/>
      <c r="G27" s="9" t="s">
        <v>42</v>
      </c>
      <c r="H27" s="15">
        <f>D27/$G$1/12</f>
        <v>10.333674939211333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9417.9599999999991</v>
      </c>
      <c r="E28" s="49" t="s">
        <v>41</v>
      </c>
      <c r="F28" s="49"/>
      <c r="G28" s="9" t="s">
        <v>42</v>
      </c>
      <c r="H28" s="15">
        <f t="shared" ref="H28:H35" si="0">D28/$G$1/12</f>
        <v>0.62228829686013309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8323.92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3384.45</v>
      </c>
      <c r="E30" s="49" t="s">
        <v>41</v>
      </c>
      <c r="F30" s="49"/>
      <c r="G30" s="16" t="s">
        <v>42</v>
      </c>
      <c r="H30" s="15">
        <f t="shared" si="0"/>
        <v>0.22362630827783062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25380.95</v>
      </c>
      <c r="E31" s="49" t="s">
        <v>51</v>
      </c>
      <c r="F31" s="49"/>
      <c r="G31" s="9" t="s">
        <v>42</v>
      </c>
      <c r="H31" s="15">
        <f t="shared" si="0"/>
        <v>1.6770370810867956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0.27751347922613384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0.85897029284279514</v>
      </c>
    </row>
    <row r="34" spans="1:8" ht="29.25" customHeight="1" x14ac:dyDescent="0.25">
      <c r="A34" s="13" t="s">
        <v>55</v>
      </c>
      <c r="B34" s="51" t="s">
        <v>230</v>
      </c>
      <c r="C34" s="51"/>
      <c r="D34" s="14">
        <v>181.72</v>
      </c>
      <c r="E34" s="49"/>
      <c r="F34" s="49"/>
      <c r="G34" s="9" t="s">
        <v>42</v>
      </c>
      <c r="H34" s="15">
        <f t="shared" si="0"/>
        <v>1.2007083201184057E-2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1333.28</v>
      </c>
      <c r="E35" s="49"/>
      <c r="F35" s="49"/>
      <c r="G35" s="9" t="s">
        <v>42</v>
      </c>
      <c r="H35" s="15">
        <f t="shared" si="0"/>
        <v>8.8095993233957073E-2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3831.55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5081.9399999999996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8913.49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34">
        <v>32</v>
      </c>
      <c r="B49" s="59" t="s">
        <v>75</v>
      </c>
      <c r="C49" s="59"/>
      <c r="D49" s="34" t="s">
        <v>37</v>
      </c>
      <c r="E49" s="34" t="s">
        <v>76</v>
      </c>
      <c r="F49" s="34" t="s">
        <v>77</v>
      </c>
      <c r="G49" s="34" t="s">
        <v>78</v>
      </c>
      <c r="H49" s="34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 t="s">
        <v>80</v>
      </c>
      <c r="F51" s="18" t="s">
        <v>80</v>
      </c>
      <c r="G51" s="18">
        <v>1900.33</v>
      </c>
      <c r="H51" s="18">
        <v>3228.94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 t="s">
        <v>80</v>
      </c>
      <c r="F52" s="18" t="s">
        <v>80</v>
      </c>
      <c r="G52" s="18">
        <v>16801.71</v>
      </c>
      <c r="H52" s="18">
        <v>32279.9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 t="s">
        <v>80</v>
      </c>
      <c r="F53" s="18" t="s">
        <v>80</v>
      </c>
      <c r="G53" s="18">
        <v>15070.51</v>
      </c>
      <c r="H53" s="18">
        <v>27773.53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 t="s">
        <v>80</v>
      </c>
      <c r="F54" s="18" t="s">
        <v>80</v>
      </c>
      <c r="G54" s="18">
        <v>1731.2</v>
      </c>
      <c r="H54" s="18">
        <v>4506.37</v>
      </c>
    </row>
    <row r="55" spans="1:8" ht="48" customHeight="1" x14ac:dyDescent="0.25">
      <c r="A55" s="33">
        <v>38</v>
      </c>
      <c r="B55" s="59" t="s">
        <v>88</v>
      </c>
      <c r="C55" s="59"/>
      <c r="D55" s="33" t="s">
        <v>12</v>
      </c>
      <c r="E55" s="14" t="s">
        <v>80</v>
      </c>
      <c r="F55" s="14" t="s">
        <v>80</v>
      </c>
      <c r="G55" s="14">
        <v>16837.419999999998</v>
      </c>
      <c r="H55" s="14">
        <v>33704.980000000003</v>
      </c>
    </row>
    <row r="56" spans="1:8" ht="48" customHeight="1" x14ac:dyDescent="0.25">
      <c r="A56" s="33">
        <v>39</v>
      </c>
      <c r="B56" s="59" t="s">
        <v>89</v>
      </c>
      <c r="C56" s="59"/>
      <c r="D56" s="33" t="s">
        <v>12</v>
      </c>
      <c r="E56" s="14" t="s">
        <v>80</v>
      </c>
      <c r="F56" s="14" t="s">
        <v>80</v>
      </c>
      <c r="G56" s="14">
        <v>15070.51</v>
      </c>
      <c r="H56" s="14">
        <v>27773.53</v>
      </c>
    </row>
    <row r="57" spans="1:8" ht="48" customHeight="1" x14ac:dyDescent="0.25">
      <c r="A57" s="33">
        <v>40</v>
      </c>
      <c r="B57" s="59" t="s">
        <v>90</v>
      </c>
      <c r="C57" s="59"/>
      <c r="D57" s="33" t="s">
        <v>12</v>
      </c>
      <c r="E57" s="14" t="s">
        <v>80</v>
      </c>
      <c r="F57" s="14" t="s">
        <v>80</v>
      </c>
      <c r="G57" s="14">
        <v>1766.91</v>
      </c>
      <c r="H57" s="14">
        <v>5931.45</v>
      </c>
    </row>
    <row r="58" spans="1:8" ht="48" customHeight="1" x14ac:dyDescent="0.25">
      <c r="A58" s="33">
        <v>41</v>
      </c>
      <c r="B58" s="59" t="s">
        <v>91</v>
      </c>
      <c r="C58" s="59"/>
      <c r="D58" s="33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2:C32"/>
    <mergeCell ref="E32:F32"/>
    <mergeCell ref="B33:C33"/>
    <mergeCell ref="E33:F33"/>
    <mergeCell ref="B34:C34"/>
    <mergeCell ref="E34:F34"/>
    <mergeCell ref="B47:F47"/>
    <mergeCell ref="A36:H36"/>
    <mergeCell ref="B37:F37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A59:H59"/>
    <mergeCell ref="A48:H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6:F66"/>
    <mergeCell ref="B67:F67"/>
    <mergeCell ref="A69:H69"/>
    <mergeCell ref="B60:F60"/>
    <mergeCell ref="B61:F61"/>
    <mergeCell ref="B62:F62"/>
    <mergeCell ref="B63:F63"/>
    <mergeCell ref="A64:H64"/>
    <mergeCell ref="B65:F65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231</v>
      </c>
      <c r="F1" t="s">
        <v>33</v>
      </c>
      <c r="G1">
        <v>2514.1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5338.32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169365.65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174703.97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588626.13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452535.63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136090.5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623914.63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605514.63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18400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454548.98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4045.17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134077.15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138122.32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269033.65999999997</v>
      </c>
      <c r="E27" s="49" t="s">
        <v>41</v>
      </c>
      <c r="F27" s="49"/>
      <c r="G27" s="9" t="s">
        <v>42</v>
      </c>
      <c r="H27" s="15">
        <f>D27/$G$1/12</f>
        <v>8.9174940005038241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21143.14</v>
      </c>
      <c r="E28" s="49" t="s">
        <v>41</v>
      </c>
      <c r="F28" s="49"/>
      <c r="G28" s="9" t="s">
        <v>42</v>
      </c>
      <c r="H28" s="15">
        <f t="shared" ref="H28:H35" si="0">D28/$G$1/12</f>
        <v>0.70081871577635468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16593.060000000001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2233.58</v>
      </c>
      <c r="E30" s="49" t="s">
        <v>41</v>
      </c>
      <c r="F30" s="49"/>
      <c r="G30" s="16" t="s">
        <v>42</v>
      </c>
      <c r="H30" s="15">
        <f t="shared" si="0"/>
        <v>7.40351086538589E-2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61121.5</v>
      </c>
      <c r="E31" s="49" t="s">
        <v>51</v>
      </c>
      <c r="F31" s="49"/>
      <c r="G31" s="9" t="s">
        <v>42</v>
      </c>
      <c r="H31" s="15">
        <f t="shared" si="0"/>
        <v>2.0259569362130914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0.13921482836800445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0.43090304018668046</v>
      </c>
    </row>
    <row r="34" spans="1:8" ht="29.25" customHeight="1" x14ac:dyDescent="0.25">
      <c r="A34" s="13" t="s">
        <v>55</v>
      </c>
      <c r="B34" s="51" t="s">
        <v>210</v>
      </c>
      <c r="C34" s="51"/>
      <c r="D34" s="14">
        <v>181.72</v>
      </c>
      <c r="E34" s="49"/>
      <c r="F34" s="49"/>
      <c r="G34" s="9" t="s">
        <v>42</v>
      </c>
      <c r="H34" s="15">
        <f t="shared" si="0"/>
        <v>6.0233615740556594E-3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2658.41</v>
      </c>
      <c r="E35" s="49"/>
      <c r="F35" s="49"/>
      <c r="G35" s="9" t="s">
        <v>42</v>
      </c>
      <c r="H35" s="15">
        <f t="shared" si="0"/>
        <v>8.8116688543282543E-2</v>
      </c>
    </row>
    <row r="36" spans="1:8" ht="15" customHeight="1" x14ac:dyDescent="0.25">
      <c r="A36" s="13" t="s">
        <v>111</v>
      </c>
      <c r="B36" s="51" t="s">
        <v>150</v>
      </c>
      <c r="C36" s="51"/>
      <c r="D36" s="14">
        <v>1800</v>
      </c>
      <c r="E36" s="49"/>
      <c r="F36" s="49"/>
      <c r="G36" s="9" t="s">
        <v>42</v>
      </c>
      <c r="H36" s="15">
        <f t="shared" ref="H36" si="1">D36/$G$1/12</f>
        <v>5.9663497872001918E-2</v>
      </c>
    </row>
    <row r="37" spans="1:8" ht="15" customHeight="1" x14ac:dyDescent="0.25">
      <c r="A37" s="13" t="s">
        <v>125</v>
      </c>
      <c r="B37" s="51" t="s">
        <v>109</v>
      </c>
      <c r="C37" s="51"/>
      <c r="D37" s="14">
        <v>-400</v>
      </c>
      <c r="E37" s="49" t="s">
        <v>41</v>
      </c>
      <c r="F37" s="49"/>
      <c r="G37" s="9" t="s">
        <v>42</v>
      </c>
      <c r="H37" s="15">
        <f t="shared" ref="H37" si="2">D37/$G$1/12</f>
        <v>-1.3258555082667092E-2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30102.82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494279.07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524381.89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26685.86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395802.4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422488.26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4">
        <v>32</v>
      </c>
      <c r="B51" s="59" t="s">
        <v>75</v>
      </c>
      <c r="C51" s="59"/>
      <c r="D51" s="34" t="s">
        <v>37</v>
      </c>
      <c r="E51" s="34" t="s">
        <v>76</v>
      </c>
      <c r="F51" s="34" t="s">
        <v>77</v>
      </c>
      <c r="G51" s="34" t="s">
        <v>78</v>
      </c>
      <c r="H51" s="34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403.35</v>
      </c>
      <c r="F53" s="18">
        <v>4189.1499999999996</v>
      </c>
      <c r="G53" s="18">
        <v>6821.61</v>
      </c>
      <c r="H53" s="18">
        <v>11691.64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412603.33</v>
      </c>
      <c r="F54" s="18">
        <v>291070.36</v>
      </c>
      <c r="G54" s="18">
        <v>65158.879999999997</v>
      </c>
      <c r="H54" s="18">
        <v>121003.8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509029.88</v>
      </c>
      <c r="F55" s="18">
        <v>303238.2</v>
      </c>
      <c r="G55" s="18">
        <v>59806.64</v>
      </c>
      <c r="H55" s="18">
        <v>116238.35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-96426.55</v>
      </c>
      <c r="F56" s="18">
        <v>-12167.84</v>
      </c>
      <c r="G56" s="18">
        <v>5352.24</v>
      </c>
      <c r="H56" s="18">
        <v>4765.45</v>
      </c>
    </row>
    <row r="57" spans="1:8" ht="48" customHeight="1" x14ac:dyDescent="0.25">
      <c r="A57" s="33">
        <v>38</v>
      </c>
      <c r="B57" s="59" t="s">
        <v>88</v>
      </c>
      <c r="C57" s="59"/>
      <c r="D57" s="33" t="s">
        <v>12</v>
      </c>
      <c r="E57" s="14">
        <v>301317.90000000002</v>
      </c>
      <c r="F57" s="14">
        <v>229906.68</v>
      </c>
      <c r="G57" s="14">
        <v>61567.95</v>
      </c>
      <c r="H57" s="14">
        <v>119745.91</v>
      </c>
    </row>
    <row r="58" spans="1:8" ht="48" customHeight="1" x14ac:dyDescent="0.25">
      <c r="A58" s="33">
        <v>39</v>
      </c>
      <c r="B58" s="59" t="s">
        <v>89</v>
      </c>
      <c r="C58" s="59"/>
      <c r="D58" s="33" t="s">
        <v>12</v>
      </c>
      <c r="E58" s="14">
        <v>509029.88</v>
      </c>
      <c r="F58" s="14">
        <v>303238.2</v>
      </c>
      <c r="G58" s="14">
        <v>59806.64</v>
      </c>
      <c r="H58" s="14">
        <v>116238.35</v>
      </c>
    </row>
    <row r="59" spans="1:8" ht="48" customHeight="1" x14ac:dyDescent="0.25">
      <c r="A59" s="33">
        <v>40</v>
      </c>
      <c r="B59" s="59" t="s">
        <v>90</v>
      </c>
      <c r="C59" s="59"/>
      <c r="D59" s="33" t="s">
        <v>12</v>
      </c>
      <c r="E59" s="14">
        <v>-207711.98</v>
      </c>
      <c r="F59" s="14">
        <v>-73331.520000000004</v>
      </c>
      <c r="G59" s="14">
        <v>1761.31</v>
      </c>
      <c r="H59" s="14">
        <v>3507.56</v>
      </c>
    </row>
    <row r="60" spans="1:8" ht="48" customHeight="1" x14ac:dyDescent="0.25">
      <c r="A60" s="33">
        <v>41</v>
      </c>
      <c r="B60" s="59" t="s">
        <v>91</v>
      </c>
      <c r="C60" s="59"/>
      <c r="D60" s="33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41:F41"/>
    <mergeCell ref="B32:C32"/>
    <mergeCell ref="E32:F32"/>
    <mergeCell ref="B33:C33"/>
    <mergeCell ref="E33:F33"/>
    <mergeCell ref="B34:C34"/>
    <mergeCell ref="E34:F34"/>
    <mergeCell ref="B35:C35"/>
    <mergeCell ref="E35:F35"/>
    <mergeCell ref="A38:H38"/>
    <mergeCell ref="B39:F39"/>
    <mergeCell ref="B40:F40"/>
    <mergeCell ref="B53:C53"/>
    <mergeCell ref="B42:F42"/>
    <mergeCell ref="A43:H43"/>
    <mergeCell ref="B44:F44"/>
    <mergeCell ref="B45:F45"/>
    <mergeCell ref="B46:F46"/>
    <mergeCell ref="B47:F47"/>
    <mergeCell ref="A61:H61"/>
    <mergeCell ref="B62:F62"/>
    <mergeCell ref="B63:F63"/>
    <mergeCell ref="B64:F64"/>
    <mergeCell ref="B65:F65"/>
    <mergeCell ref="B36:C36"/>
    <mergeCell ref="E36:F36"/>
    <mergeCell ref="B37:C37"/>
    <mergeCell ref="E37:F37"/>
    <mergeCell ref="B60:C60"/>
    <mergeCell ref="B54:C54"/>
    <mergeCell ref="B55:C55"/>
    <mergeCell ref="B56:C56"/>
    <mergeCell ref="B57:C57"/>
    <mergeCell ref="B58:C58"/>
    <mergeCell ref="B59:C59"/>
    <mergeCell ref="B48:F48"/>
    <mergeCell ref="B49:F49"/>
    <mergeCell ref="A50:H50"/>
    <mergeCell ref="B51:C51"/>
    <mergeCell ref="B52:C52"/>
    <mergeCell ref="A66:H66"/>
    <mergeCell ref="B67:F67"/>
    <mergeCell ref="B68:F68"/>
    <mergeCell ref="B69:F69"/>
    <mergeCell ref="A71:H71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114</v>
      </c>
      <c r="F1" t="s">
        <v>33</v>
      </c>
      <c r="G1">
        <v>2002.7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42095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342329.81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219206.74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123123.07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251222.85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244422.85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6800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251222.85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8735.7099999999991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91106.96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99842.67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389430.39</v>
      </c>
      <c r="E27" s="49" t="s">
        <v>41</v>
      </c>
      <c r="F27" s="49"/>
      <c r="G27" s="9" t="s">
        <v>42</v>
      </c>
      <c r="H27" s="15">
        <f>D27/$G$1/12</f>
        <v>16.204390323063866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24424.91</v>
      </c>
      <c r="E28" s="49" t="s">
        <v>41</v>
      </c>
      <c r="F28" s="49"/>
      <c r="G28" s="9" t="s">
        <v>42</v>
      </c>
      <c r="H28" s="15">
        <f t="shared" ref="H28:H35" si="0">D28/$G$1/12</f>
        <v>1.0163325344118772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2236.46</v>
      </c>
      <c r="E29" s="52" t="s">
        <v>41</v>
      </c>
      <c r="F29" s="53"/>
      <c r="G29" s="9" t="s">
        <v>42</v>
      </c>
      <c r="H29" s="15">
        <f t="shared" si="0"/>
        <v>9.3060202060551586E-2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13217.82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48172.06</v>
      </c>
      <c r="E31" s="49" t="s">
        <v>51</v>
      </c>
      <c r="F31" s="49"/>
      <c r="G31" s="9" t="s">
        <v>42</v>
      </c>
      <c r="H31" s="15">
        <f t="shared" si="0"/>
        <v>2.0044631414257417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0.17476406850751483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0.54093640252326025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-1.6644197000715701E-2</v>
      </c>
    </row>
    <row r="35" spans="1:8" ht="27.75" customHeight="1" x14ac:dyDescent="0.25">
      <c r="A35" s="13" t="s">
        <v>56</v>
      </c>
      <c r="B35" s="51" t="s">
        <v>112</v>
      </c>
      <c r="C35" s="51"/>
      <c r="D35" s="14">
        <v>336</v>
      </c>
      <c r="E35" s="49"/>
      <c r="F35" s="49"/>
      <c r="G35" s="9" t="s">
        <v>42</v>
      </c>
      <c r="H35" s="15">
        <f t="shared" si="0"/>
        <v>1.3981125480601188E-2</v>
      </c>
    </row>
    <row r="36" spans="1:8" ht="15" customHeight="1" x14ac:dyDescent="0.25">
      <c r="A36" s="13" t="s">
        <v>111</v>
      </c>
      <c r="B36" s="51" t="s">
        <v>110</v>
      </c>
      <c r="C36" s="51"/>
      <c r="D36" s="14">
        <v>3188.1</v>
      </c>
      <c r="E36" s="49"/>
      <c r="F36" s="49"/>
      <c r="G36" s="9" t="s">
        <v>42</v>
      </c>
      <c r="H36" s="15">
        <f t="shared" ref="H36" si="1">D36/$G$1/12</f>
        <v>0.1326584111449543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0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12592.03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22263.5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34855.53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 t="s">
        <v>80</v>
      </c>
      <c r="F52" s="18" t="s">
        <v>80</v>
      </c>
      <c r="G52" s="18">
        <v>3220.35</v>
      </c>
      <c r="H52" s="18">
        <v>5300.01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 t="s">
        <v>80</v>
      </c>
      <c r="F53" s="18" t="s">
        <v>80</v>
      </c>
      <c r="G53" s="18">
        <v>27864.65</v>
      </c>
      <c r="H53" s="18">
        <v>51684.1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 t="s">
        <v>80</v>
      </c>
      <c r="F54" s="18" t="s">
        <v>80</v>
      </c>
      <c r="G54" s="18">
        <v>19935.37</v>
      </c>
      <c r="H54" s="18">
        <v>33760.199999999997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 t="s">
        <v>80</v>
      </c>
      <c r="F55" s="18" t="s">
        <v>80</v>
      </c>
      <c r="G55" s="18">
        <v>7929.28</v>
      </c>
      <c r="H55" s="18">
        <v>17923.900000000001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 t="s">
        <v>80</v>
      </c>
      <c r="F56" s="14" t="s">
        <v>80</v>
      </c>
      <c r="G56" s="14">
        <v>38111.56</v>
      </c>
      <c r="H56" s="14">
        <v>63908.52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 t="s">
        <v>80</v>
      </c>
      <c r="F57" s="14" t="s">
        <v>80</v>
      </c>
      <c r="G57" s="14">
        <v>19935.37</v>
      </c>
      <c r="H57" s="14">
        <v>33760.199999999997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 t="s">
        <v>80</v>
      </c>
      <c r="F58" s="14" t="s">
        <v>80</v>
      </c>
      <c r="G58" s="14">
        <v>18176.189999999999</v>
      </c>
      <c r="H58" s="14">
        <v>30148.32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 t="s">
        <v>80</v>
      </c>
      <c r="F59" s="14" t="s">
        <v>80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A65:H65"/>
    <mergeCell ref="B66:F66"/>
    <mergeCell ref="B67:F67"/>
    <mergeCell ref="B68:F68"/>
    <mergeCell ref="A70:H70"/>
    <mergeCell ref="B52:C52"/>
    <mergeCell ref="B41:F41"/>
    <mergeCell ref="A42:H42"/>
    <mergeCell ref="B43:F43"/>
    <mergeCell ref="B44:F44"/>
    <mergeCell ref="B45:F45"/>
    <mergeCell ref="B47:F47"/>
    <mergeCell ref="B48:F48"/>
    <mergeCell ref="A49:H49"/>
    <mergeCell ref="B50:C50"/>
    <mergeCell ref="B51:C51"/>
    <mergeCell ref="B46:F46"/>
    <mergeCell ref="B62:F62"/>
    <mergeCell ref="B63:F63"/>
    <mergeCell ref="B64:F64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40:F40"/>
    <mergeCell ref="B36:C36"/>
    <mergeCell ref="E36:F36"/>
    <mergeCell ref="B32:C32"/>
    <mergeCell ref="E32:F32"/>
    <mergeCell ref="B33:C33"/>
    <mergeCell ref="E33:F33"/>
    <mergeCell ref="B34:C34"/>
    <mergeCell ref="E34:F34"/>
    <mergeCell ref="B35:C35"/>
    <mergeCell ref="E35:F35"/>
    <mergeCell ref="A37:H37"/>
    <mergeCell ref="B38:F38"/>
    <mergeCell ref="B39:F39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34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233</v>
      </c>
      <c r="F1" t="s">
        <v>33</v>
      </c>
      <c r="G1">
        <v>2609.1999999999998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17427.59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93932.63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111360.22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618172.27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452068.46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166103.81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591951.43999999994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573551.43999999994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18400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498018.81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16209.31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120153.46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136362.76999999999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289282.17</v>
      </c>
      <c r="E27" s="49" t="s">
        <v>41</v>
      </c>
      <c r="F27" s="49"/>
      <c r="G27" s="9" t="s">
        <v>42</v>
      </c>
      <c r="H27" s="15">
        <f>D27/$G$1/12</f>
        <v>9.2391719684194396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26482.57</v>
      </c>
      <c r="E28" s="49" t="s">
        <v>41</v>
      </c>
      <c r="F28" s="49"/>
      <c r="G28" s="9" t="s">
        <v>42</v>
      </c>
      <c r="H28" s="15">
        <f t="shared" ref="H28:H37" si="0">D28/$G$1/12</f>
        <v>0.84580746333486634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17220.72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7711.65</v>
      </c>
      <c r="E30" s="49" t="s">
        <v>41</v>
      </c>
      <c r="F30" s="49"/>
      <c r="G30" s="16" t="s">
        <v>42</v>
      </c>
      <c r="H30" s="15">
        <f t="shared" si="0"/>
        <v>0.24629675762685879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59049.58</v>
      </c>
      <c r="E31" s="49" t="s">
        <v>51</v>
      </c>
      <c r="F31" s="49"/>
      <c r="G31" s="9" t="s">
        <v>42</v>
      </c>
      <c r="H31" s="15">
        <f t="shared" si="0"/>
        <v>1.88594141243804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0.13414073279166031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0.41519750625990093</v>
      </c>
    </row>
    <row r="34" spans="1:8" ht="15" customHeight="1" x14ac:dyDescent="0.25">
      <c r="A34" s="13" t="s">
        <v>55</v>
      </c>
      <c r="B34" s="51" t="s">
        <v>235</v>
      </c>
      <c r="C34" s="51"/>
      <c r="D34" s="14">
        <v>28800</v>
      </c>
      <c r="E34" s="49"/>
      <c r="F34" s="49"/>
      <c r="G34" s="9" t="s">
        <v>42</v>
      </c>
      <c r="H34" s="15">
        <f t="shared" si="0"/>
        <v>0.91982216771424197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2758.31</v>
      </c>
      <c r="E35" s="49"/>
      <c r="F35" s="49"/>
      <c r="G35" s="9" t="s">
        <v>42</v>
      </c>
      <c r="H35" s="15">
        <f t="shared" si="0"/>
        <v>8.809564873013441E-2</v>
      </c>
    </row>
    <row r="36" spans="1:8" ht="15" customHeight="1" x14ac:dyDescent="0.25">
      <c r="A36" s="13" t="s">
        <v>111</v>
      </c>
      <c r="B36" s="51" t="s">
        <v>150</v>
      </c>
      <c r="C36" s="51"/>
      <c r="D36" s="14">
        <v>9679</v>
      </c>
      <c r="E36" s="49"/>
      <c r="F36" s="49"/>
      <c r="G36" s="9" t="s">
        <v>42</v>
      </c>
      <c r="H36" s="15">
        <f t="shared" si="0"/>
        <v>0.30913051254535234</v>
      </c>
    </row>
    <row r="37" spans="1:8" ht="15" customHeight="1" x14ac:dyDescent="0.25">
      <c r="A37" s="13" t="s">
        <v>125</v>
      </c>
      <c r="B37" s="51" t="s">
        <v>109</v>
      </c>
      <c r="C37" s="51"/>
      <c r="D37" s="14">
        <v>-400</v>
      </c>
      <c r="E37" s="49" t="s">
        <v>41</v>
      </c>
      <c r="F37" s="49"/>
      <c r="G37" s="9" t="s">
        <v>42</v>
      </c>
      <c r="H37" s="15">
        <f t="shared" si="0"/>
        <v>-1.2775307884920028E-2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18922.400000000001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275815.19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294737.59000000003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18513.02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254604.06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273117.08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4">
        <v>32</v>
      </c>
      <c r="B51" s="59" t="s">
        <v>75</v>
      </c>
      <c r="C51" s="59"/>
      <c r="D51" s="34" t="s">
        <v>37</v>
      </c>
      <c r="E51" s="34" t="s">
        <v>76</v>
      </c>
      <c r="F51" s="34" t="s">
        <v>77</v>
      </c>
      <c r="G51" s="34" t="s">
        <v>78</v>
      </c>
      <c r="H51" s="34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468.75</v>
      </c>
      <c r="F53" s="18">
        <v>3429.78</v>
      </c>
      <c r="G53" s="18">
        <v>5227.38</v>
      </c>
      <c r="H53" s="18">
        <v>8230.92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488232.58</v>
      </c>
      <c r="F54" s="18">
        <v>255384.99</v>
      </c>
      <c r="G54" s="18">
        <v>53995.44</v>
      </c>
      <c r="H54" s="18">
        <v>90251.199999999997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509020.14</v>
      </c>
      <c r="F55" s="18">
        <v>260078.51</v>
      </c>
      <c r="G55" s="18">
        <v>53499.78</v>
      </c>
      <c r="H55" s="18">
        <v>86476.94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-20787.560000000001</v>
      </c>
      <c r="F56" s="18">
        <v>-4693.5200000000004</v>
      </c>
      <c r="G56" s="18">
        <v>495.66</v>
      </c>
      <c r="H56" s="18">
        <v>3774.26</v>
      </c>
    </row>
    <row r="57" spans="1:8" ht="48" customHeight="1" x14ac:dyDescent="0.25">
      <c r="A57" s="33">
        <v>38</v>
      </c>
      <c r="B57" s="59" t="s">
        <v>88</v>
      </c>
      <c r="C57" s="59"/>
      <c r="D57" s="33" t="s">
        <v>12</v>
      </c>
      <c r="E57" s="14">
        <v>490965.31</v>
      </c>
      <c r="F57" s="14">
        <v>246503.87</v>
      </c>
      <c r="G57" s="14">
        <v>55521.75</v>
      </c>
      <c r="H57" s="14">
        <v>99211.26</v>
      </c>
    </row>
    <row r="58" spans="1:8" ht="48" customHeight="1" x14ac:dyDescent="0.25">
      <c r="A58" s="33">
        <v>39</v>
      </c>
      <c r="B58" s="59" t="s">
        <v>89</v>
      </c>
      <c r="C58" s="59"/>
      <c r="D58" s="33" t="s">
        <v>12</v>
      </c>
      <c r="E58" s="14">
        <v>509020.14</v>
      </c>
      <c r="F58" s="14">
        <v>260078.51</v>
      </c>
      <c r="G58" s="14">
        <v>53499.78</v>
      </c>
      <c r="H58" s="14">
        <v>86476.94</v>
      </c>
    </row>
    <row r="59" spans="1:8" ht="48" customHeight="1" x14ac:dyDescent="0.25">
      <c r="A59" s="33">
        <v>40</v>
      </c>
      <c r="B59" s="59" t="s">
        <v>90</v>
      </c>
      <c r="C59" s="59"/>
      <c r="D59" s="33" t="s">
        <v>12</v>
      </c>
      <c r="E59" s="14">
        <v>-18054.830000000002</v>
      </c>
      <c r="F59" s="14">
        <v>-13574.64</v>
      </c>
      <c r="G59" s="14">
        <v>2021.97</v>
      </c>
      <c r="H59" s="14">
        <v>12734.32</v>
      </c>
    </row>
    <row r="60" spans="1:8" ht="48" customHeight="1" x14ac:dyDescent="0.25">
      <c r="A60" s="33">
        <v>41</v>
      </c>
      <c r="B60" s="59" t="s">
        <v>91</v>
      </c>
      <c r="C60" s="59"/>
      <c r="D60" s="33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9:F49"/>
    <mergeCell ref="A38:H38"/>
    <mergeCell ref="B39:F39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A61:H61"/>
    <mergeCell ref="A50:H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236</v>
      </c>
      <c r="F1" t="s">
        <v>33</v>
      </c>
      <c r="G1">
        <v>2802.5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600774.75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450102.82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150671.93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526467.06999999995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514347.07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12120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526467.06999999995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8933.39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74307.710000000006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83241.100000000006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258060.7</v>
      </c>
      <c r="E27" s="49" t="s">
        <v>41</v>
      </c>
      <c r="F27" s="49"/>
      <c r="G27" s="9" t="s">
        <v>42</v>
      </c>
      <c r="H27" s="15">
        <f>D27/$G$1/12</f>
        <v>7.6735266131430278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19283.07</v>
      </c>
      <c r="E28" s="49" t="s">
        <v>41</v>
      </c>
      <c r="F28" s="49"/>
      <c r="G28" s="9" t="s">
        <v>42</v>
      </c>
      <c r="H28" s="15">
        <f t="shared" ref="H28:H35" si="0">D28/$G$1/12</f>
        <v>0.57338893844781447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18496.5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15423.29</v>
      </c>
      <c r="E30" s="49" t="s">
        <v>41</v>
      </c>
      <c r="F30" s="49"/>
      <c r="G30" s="16" t="s">
        <v>42</v>
      </c>
      <c r="H30" s="15">
        <f t="shared" si="0"/>
        <v>0.45861700862325305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46618.07</v>
      </c>
      <c r="E31" s="49" t="s">
        <v>51</v>
      </c>
      <c r="F31" s="49"/>
      <c r="G31" s="9" t="s">
        <v>42</v>
      </c>
      <c r="H31" s="15">
        <f t="shared" si="0"/>
        <v>1.3862048765982753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0.1248884924174844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0.38655961938745165</v>
      </c>
    </row>
    <row r="34" spans="1:8" ht="15" customHeight="1" x14ac:dyDescent="0.25">
      <c r="A34" s="13" t="s">
        <v>55</v>
      </c>
      <c r="B34" s="51" t="s">
        <v>238</v>
      </c>
      <c r="C34" s="51"/>
      <c r="D34" s="14">
        <v>4000</v>
      </c>
      <c r="E34" s="49"/>
      <c r="F34" s="49"/>
      <c r="G34" s="9" t="s">
        <v>42</v>
      </c>
      <c r="H34" s="15">
        <f t="shared" si="0"/>
        <v>0.11894142134998513</v>
      </c>
    </row>
    <row r="35" spans="1:8" ht="15" customHeight="1" x14ac:dyDescent="0.25">
      <c r="A35" s="13" t="s">
        <v>56</v>
      </c>
      <c r="B35" s="51" t="s">
        <v>109</v>
      </c>
      <c r="C35" s="51"/>
      <c r="D35" s="14">
        <v>-400</v>
      </c>
      <c r="E35" s="49" t="s">
        <v>41</v>
      </c>
      <c r="F35" s="49"/>
      <c r="G35" s="9" t="s">
        <v>42</v>
      </c>
      <c r="H35" s="15">
        <f t="shared" si="0"/>
        <v>-1.1894142134998514E-2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19594.86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119187.83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138782.69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34">
        <v>32</v>
      </c>
      <c r="B49" s="59" t="s">
        <v>75</v>
      </c>
      <c r="C49" s="59"/>
      <c r="D49" s="34" t="s">
        <v>37</v>
      </c>
      <c r="E49" s="34" t="s">
        <v>76</v>
      </c>
      <c r="F49" s="34" t="s">
        <v>77</v>
      </c>
      <c r="G49" s="34" t="s">
        <v>78</v>
      </c>
      <c r="H49" s="34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400.13</v>
      </c>
      <c r="F51" s="18">
        <v>3309.33</v>
      </c>
      <c r="G51" s="18">
        <v>4341.74</v>
      </c>
      <c r="H51" s="18">
        <v>7480.75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402183.19</v>
      </c>
      <c r="F52" s="18">
        <v>235729.53</v>
      </c>
      <c r="G52" s="18">
        <v>38498.15</v>
      </c>
      <c r="H52" s="18">
        <v>78420.800000000003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339506.46</v>
      </c>
      <c r="F53" s="18">
        <v>199322.93</v>
      </c>
      <c r="G53" s="18">
        <v>33574.85</v>
      </c>
      <c r="H53" s="18">
        <v>63239.64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62676.73</v>
      </c>
      <c r="F54" s="18">
        <v>36406.6</v>
      </c>
      <c r="G54" s="18">
        <v>4923.3</v>
      </c>
      <c r="H54" s="18">
        <v>15181.16</v>
      </c>
    </row>
    <row r="55" spans="1:8" ht="48" customHeight="1" x14ac:dyDescent="0.25">
      <c r="A55" s="33">
        <v>38</v>
      </c>
      <c r="B55" s="59" t="s">
        <v>88</v>
      </c>
      <c r="C55" s="59"/>
      <c r="D55" s="33" t="s">
        <v>12</v>
      </c>
      <c r="E55" s="14">
        <v>396807.08</v>
      </c>
      <c r="F55" s="14">
        <v>243576.5</v>
      </c>
      <c r="G55" s="14">
        <v>0</v>
      </c>
      <c r="H55" s="14">
        <v>0</v>
      </c>
    </row>
    <row r="56" spans="1:8" ht="48" customHeight="1" x14ac:dyDescent="0.25">
      <c r="A56" s="33">
        <v>39</v>
      </c>
      <c r="B56" s="59" t="s">
        <v>89</v>
      </c>
      <c r="C56" s="59"/>
      <c r="D56" s="33" t="s">
        <v>12</v>
      </c>
      <c r="E56" s="14">
        <v>339506.46</v>
      </c>
      <c r="F56" s="14">
        <v>199322.93</v>
      </c>
      <c r="G56" s="14">
        <v>33574.85</v>
      </c>
      <c r="H56" s="14">
        <v>63239.64</v>
      </c>
    </row>
    <row r="57" spans="1:8" ht="48" customHeight="1" x14ac:dyDescent="0.25">
      <c r="A57" s="33">
        <v>40</v>
      </c>
      <c r="B57" s="59" t="s">
        <v>90</v>
      </c>
      <c r="C57" s="59"/>
      <c r="D57" s="33" t="s">
        <v>12</v>
      </c>
      <c r="E57" s="14">
        <v>57300.62</v>
      </c>
      <c r="F57" s="14">
        <v>44253.57</v>
      </c>
      <c r="G57" s="14">
        <v>-33574.85</v>
      </c>
      <c r="H57" s="14">
        <v>-63239.64</v>
      </c>
    </row>
    <row r="58" spans="1:8" ht="48" customHeight="1" x14ac:dyDescent="0.25">
      <c r="A58" s="33">
        <v>41</v>
      </c>
      <c r="B58" s="59" t="s">
        <v>91</v>
      </c>
      <c r="C58" s="59"/>
      <c r="D58" s="33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2:C32"/>
    <mergeCell ref="E32:F32"/>
    <mergeCell ref="B33:C33"/>
    <mergeCell ref="E33:F33"/>
    <mergeCell ref="B34:C34"/>
    <mergeCell ref="E34:F34"/>
    <mergeCell ref="B47:F47"/>
    <mergeCell ref="A36:H36"/>
    <mergeCell ref="B37:F37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A59:H59"/>
    <mergeCell ref="A48:H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6:F66"/>
    <mergeCell ref="B67:F67"/>
    <mergeCell ref="A69:H69"/>
    <mergeCell ref="B60:F60"/>
    <mergeCell ref="B61:F61"/>
    <mergeCell ref="B62:F62"/>
    <mergeCell ref="B63:F63"/>
    <mergeCell ref="A64:H64"/>
    <mergeCell ref="B65:F65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239</v>
      </c>
      <c r="F1" t="s">
        <v>33</v>
      </c>
      <c r="G1">
        <v>2999.8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6633.36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298245.25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304878.61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719296.52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537898.06000000006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181398.46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735753.31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732153.31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3600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437508.06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12713.82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281788.46000000002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294502.28000000003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308553.83</v>
      </c>
      <c r="E27" s="49" t="s">
        <v>41</v>
      </c>
      <c r="F27" s="49"/>
      <c r="G27" s="9" t="s">
        <v>42</v>
      </c>
      <c r="H27" s="15">
        <f>D27/$G$1/12</f>
        <v>8.5715111562993087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25738.99</v>
      </c>
      <c r="E28" s="49" t="s">
        <v>41</v>
      </c>
      <c r="F28" s="49"/>
      <c r="G28" s="9" t="s">
        <v>42</v>
      </c>
      <c r="H28" s="15">
        <f t="shared" ref="H28:H35" si="0">D28/$G$1/12</f>
        <v>0.71501961241860579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19798.68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8175.63</v>
      </c>
      <c r="E30" s="49" t="s">
        <v>41</v>
      </c>
      <c r="F30" s="49"/>
      <c r="G30" s="16" t="s">
        <v>42</v>
      </c>
      <c r="H30" s="15">
        <f t="shared" si="0"/>
        <v>0.2271159743982932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72517.05</v>
      </c>
      <c r="E31" s="49" t="s">
        <v>51</v>
      </c>
      <c r="F31" s="49"/>
      <c r="G31" s="9" t="s">
        <v>42</v>
      </c>
      <c r="H31" s="15">
        <f t="shared" si="0"/>
        <v>2.0144967997866523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0.11667444496299752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0.36113518679023043</v>
      </c>
    </row>
    <row r="34" spans="1:8" ht="15" customHeight="1" x14ac:dyDescent="0.25">
      <c r="A34" s="13" t="s">
        <v>55</v>
      </c>
      <c r="B34" s="51" t="s">
        <v>150</v>
      </c>
      <c r="C34" s="51"/>
      <c r="D34" s="14">
        <v>10406.459999999999</v>
      </c>
      <c r="E34" s="49"/>
      <c r="F34" s="49"/>
      <c r="G34" s="9" t="s">
        <v>42</v>
      </c>
      <c r="H34" s="15">
        <f t="shared" si="0"/>
        <v>0.28908760584038934</v>
      </c>
    </row>
    <row r="35" spans="1:8" ht="15" customHeight="1" x14ac:dyDescent="0.25">
      <c r="A35" s="13" t="s">
        <v>56</v>
      </c>
      <c r="B35" s="51" t="s">
        <v>109</v>
      </c>
      <c r="C35" s="51"/>
      <c r="D35" s="14">
        <v>-400</v>
      </c>
      <c r="E35" s="49" t="s">
        <v>41</v>
      </c>
      <c r="F35" s="49"/>
      <c r="G35" s="9" t="s">
        <v>42</v>
      </c>
      <c r="H35" s="15">
        <f t="shared" si="0"/>
        <v>-1.1111851901237859E-2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43031.91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548288.65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591320.56000000006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13937.9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654989.82999999996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668927.73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34">
        <v>32</v>
      </c>
      <c r="B49" s="59" t="s">
        <v>75</v>
      </c>
      <c r="C49" s="59"/>
      <c r="D49" s="34" t="s">
        <v>37</v>
      </c>
      <c r="E49" s="34" t="s">
        <v>76</v>
      </c>
      <c r="F49" s="34" t="s">
        <v>77</v>
      </c>
      <c r="G49" s="34" t="s">
        <v>78</v>
      </c>
      <c r="H49" s="34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726.21</v>
      </c>
      <c r="F51" s="18">
        <v>4975.62</v>
      </c>
      <c r="G51" s="18">
        <v>6805.64</v>
      </c>
      <c r="H51" s="18">
        <v>11630.35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743450.5</v>
      </c>
      <c r="F52" s="18">
        <v>369541.13</v>
      </c>
      <c r="G52" s="18">
        <v>70966.600000000006</v>
      </c>
      <c r="H52" s="18">
        <v>126648.2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729411.16</v>
      </c>
      <c r="F53" s="18">
        <v>298817.26</v>
      </c>
      <c r="G53" s="18">
        <v>62969.79</v>
      </c>
      <c r="H53" s="18">
        <v>112707.05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14039.34</v>
      </c>
      <c r="F54" s="18">
        <v>70723.87</v>
      </c>
      <c r="G54" s="18">
        <v>7996.81</v>
      </c>
      <c r="H54" s="18">
        <v>13941.15</v>
      </c>
    </row>
    <row r="55" spans="1:8" ht="48" customHeight="1" x14ac:dyDescent="0.25">
      <c r="A55" s="33">
        <v>38</v>
      </c>
      <c r="B55" s="59" t="s">
        <v>88</v>
      </c>
      <c r="C55" s="59"/>
      <c r="D55" s="33" t="s">
        <v>12</v>
      </c>
      <c r="E55" s="14">
        <v>811886.43</v>
      </c>
      <c r="F55" s="14">
        <v>251371.64</v>
      </c>
      <c r="G55" s="14">
        <v>83790.960000000006</v>
      </c>
      <c r="H55" s="14">
        <v>141743.01</v>
      </c>
    </row>
    <row r="56" spans="1:8" ht="48" customHeight="1" x14ac:dyDescent="0.25">
      <c r="A56" s="33">
        <v>39</v>
      </c>
      <c r="B56" s="59" t="s">
        <v>89</v>
      </c>
      <c r="C56" s="59"/>
      <c r="D56" s="33" t="s">
        <v>12</v>
      </c>
      <c r="E56" s="14">
        <v>729411.16</v>
      </c>
      <c r="F56" s="14">
        <v>298817.26</v>
      </c>
      <c r="G56" s="14">
        <v>62969.79</v>
      </c>
      <c r="H56" s="14">
        <v>112707.05</v>
      </c>
    </row>
    <row r="57" spans="1:8" ht="48" customHeight="1" x14ac:dyDescent="0.25">
      <c r="A57" s="33">
        <v>40</v>
      </c>
      <c r="B57" s="59" t="s">
        <v>90</v>
      </c>
      <c r="C57" s="59"/>
      <c r="D57" s="33" t="s">
        <v>12</v>
      </c>
      <c r="E57" s="14">
        <v>82475.27</v>
      </c>
      <c r="F57" s="14">
        <v>-47445.62</v>
      </c>
      <c r="G57" s="14">
        <v>20821.169999999998</v>
      </c>
      <c r="H57" s="14">
        <v>29035.96</v>
      </c>
    </row>
    <row r="58" spans="1:8" ht="48" customHeight="1" x14ac:dyDescent="0.25">
      <c r="A58" s="33">
        <v>41</v>
      </c>
      <c r="B58" s="59" t="s">
        <v>91</v>
      </c>
      <c r="C58" s="59"/>
      <c r="D58" s="33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A64:H64"/>
    <mergeCell ref="B65:F65"/>
    <mergeCell ref="B66:F66"/>
    <mergeCell ref="B67:F67"/>
    <mergeCell ref="A69:H69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241</v>
      </c>
      <c r="F1" t="s">
        <v>33</v>
      </c>
      <c r="G1">
        <v>7799.84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6962.38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350841.11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357803.49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1801483.93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1312109.6100000001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489374.32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1800479.34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1794479.34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6000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1449638.23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22964.97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351845.7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374810.67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682659.83</v>
      </c>
      <c r="E27" s="49" t="s">
        <v>41</v>
      </c>
      <c r="F27" s="49"/>
      <c r="G27" s="9" t="s">
        <v>42</v>
      </c>
      <c r="H27" s="15">
        <f>D27/$G$1/12</f>
        <v>7.2935238628826573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62691.22</v>
      </c>
      <c r="E28" s="49" t="s">
        <v>41</v>
      </c>
      <c r="F28" s="49"/>
      <c r="G28" s="9" t="s">
        <v>42</v>
      </c>
      <c r="H28" s="15">
        <f t="shared" ref="H28:H35" si="0">D28/$G$1/12</f>
        <v>0.66979173077054577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51478.94</v>
      </c>
      <c r="E29" s="49" t="s">
        <v>41</v>
      </c>
      <c r="F29" s="49"/>
      <c r="G29" s="16" t="s">
        <v>42</v>
      </c>
      <c r="H29" s="15">
        <f t="shared" si="0"/>
        <v>0.54999995726408069</v>
      </c>
    </row>
    <row r="30" spans="1:8" x14ac:dyDescent="0.25">
      <c r="A30" s="13" t="s">
        <v>47</v>
      </c>
      <c r="B30" s="54" t="s">
        <v>184</v>
      </c>
      <c r="C30" s="55"/>
      <c r="D30" s="14">
        <v>9369.67</v>
      </c>
      <c r="E30" s="49" t="s">
        <v>41</v>
      </c>
      <c r="F30" s="49"/>
      <c r="G30" s="16" t="s">
        <v>42</v>
      </c>
      <c r="H30" s="15">
        <f t="shared" si="0"/>
        <v>0.10010536540920496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156429.29999999999</v>
      </c>
      <c r="E31" s="49" t="s">
        <v>51</v>
      </c>
      <c r="F31" s="49"/>
      <c r="G31" s="9" t="s">
        <v>42</v>
      </c>
      <c r="H31" s="15">
        <f t="shared" si="0"/>
        <v>1.6712874879484705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8.9745430675501045E-2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6000</v>
      </c>
      <c r="E33" s="49" t="s">
        <v>41</v>
      </c>
      <c r="F33" s="49"/>
      <c r="G33" s="9" t="s">
        <v>42</v>
      </c>
      <c r="H33" s="15">
        <f t="shared" si="0"/>
        <v>6.4103879053929308E-2</v>
      </c>
    </row>
    <row r="34" spans="1:8" ht="15" customHeight="1" x14ac:dyDescent="0.25">
      <c r="A34" s="13" t="s">
        <v>55</v>
      </c>
      <c r="B34" s="51" t="s">
        <v>146</v>
      </c>
      <c r="C34" s="51"/>
      <c r="D34" s="14">
        <v>2500</v>
      </c>
      <c r="E34" s="49"/>
      <c r="F34" s="49"/>
      <c r="G34" s="9" t="s">
        <v>42</v>
      </c>
      <c r="H34" s="15">
        <f t="shared" si="0"/>
        <v>2.6709949605803879E-2</v>
      </c>
    </row>
    <row r="35" spans="1:8" ht="15" customHeight="1" x14ac:dyDescent="0.25">
      <c r="A35" s="13" t="s">
        <v>56</v>
      </c>
      <c r="B35" s="51" t="s">
        <v>122</v>
      </c>
      <c r="C35" s="51"/>
      <c r="D35" s="14">
        <v>1500</v>
      </c>
      <c r="E35" s="49"/>
      <c r="F35" s="49"/>
      <c r="G35" s="9" t="s">
        <v>42</v>
      </c>
      <c r="H35" s="15">
        <f t="shared" si="0"/>
        <v>1.6025969763482327E-2</v>
      </c>
    </row>
    <row r="36" spans="1:8" ht="29.25" customHeight="1" x14ac:dyDescent="0.25">
      <c r="A36" s="13" t="s">
        <v>111</v>
      </c>
      <c r="B36" s="51" t="s">
        <v>112</v>
      </c>
      <c r="C36" s="51"/>
      <c r="D36" s="14">
        <v>1425</v>
      </c>
      <c r="E36" s="49"/>
      <c r="F36" s="49"/>
      <c r="G36" s="9" t="s">
        <v>42</v>
      </c>
      <c r="H36" s="15">
        <f t="shared" ref="H36" si="1">D36/$G$1/12</f>
        <v>1.5224671275308211E-2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47779.47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669164.21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716943.68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43751.89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695886.48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739638.37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34">
        <v>32</v>
      </c>
      <c r="B50" s="59" t="s">
        <v>75</v>
      </c>
      <c r="C50" s="59"/>
      <c r="D50" s="34" t="s">
        <v>37</v>
      </c>
      <c r="E50" s="34" t="s">
        <v>76</v>
      </c>
      <c r="F50" s="34" t="s">
        <v>77</v>
      </c>
      <c r="G50" s="34" t="s">
        <v>78</v>
      </c>
      <c r="H50" s="34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1547.43</v>
      </c>
      <c r="F52" s="18">
        <v>9098.6299999999992</v>
      </c>
      <c r="G52" s="18">
        <v>13289.52</v>
      </c>
      <c r="H52" s="18">
        <v>21913.99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1610232.63</v>
      </c>
      <c r="F53" s="18">
        <v>669631.82999999996</v>
      </c>
      <c r="G53" s="18">
        <v>132269.38</v>
      </c>
      <c r="H53" s="18">
        <v>238674.8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1621053.84</v>
      </c>
      <c r="F54" s="18">
        <v>639770.05000000005</v>
      </c>
      <c r="G54" s="18">
        <v>132206.01999999999</v>
      </c>
      <c r="H54" s="18">
        <v>231056.44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-10821.21</v>
      </c>
      <c r="F55" s="18">
        <v>29861.78</v>
      </c>
      <c r="G55" s="18">
        <v>63.36</v>
      </c>
      <c r="H55" s="18">
        <v>7618.36</v>
      </c>
    </row>
    <row r="56" spans="1:8" ht="48" customHeight="1" x14ac:dyDescent="0.25">
      <c r="A56" s="33">
        <v>38</v>
      </c>
      <c r="B56" s="59" t="s">
        <v>88</v>
      </c>
      <c r="C56" s="59"/>
      <c r="D56" s="33" t="s">
        <v>12</v>
      </c>
      <c r="E56" s="14">
        <v>1414091.06</v>
      </c>
      <c r="F56" s="14">
        <v>870031.33</v>
      </c>
      <c r="G56" s="14">
        <v>159838.91</v>
      </c>
      <c r="H56" s="14">
        <v>268523.84999999998</v>
      </c>
    </row>
    <row r="57" spans="1:8" ht="48" customHeight="1" x14ac:dyDescent="0.25">
      <c r="A57" s="33">
        <v>39</v>
      </c>
      <c r="B57" s="59" t="s">
        <v>89</v>
      </c>
      <c r="C57" s="59"/>
      <c r="D57" s="33" t="s">
        <v>12</v>
      </c>
      <c r="E57" s="14">
        <v>1621053.84</v>
      </c>
      <c r="F57" s="14">
        <v>639770.05000000005</v>
      </c>
      <c r="G57" s="14">
        <v>132206.01999999999</v>
      </c>
      <c r="H57" s="14">
        <v>231056.44</v>
      </c>
    </row>
    <row r="58" spans="1:8" ht="48" customHeight="1" x14ac:dyDescent="0.25">
      <c r="A58" s="33">
        <v>40</v>
      </c>
      <c r="B58" s="59" t="s">
        <v>90</v>
      </c>
      <c r="C58" s="59"/>
      <c r="D58" s="33" t="s">
        <v>12</v>
      </c>
      <c r="E58" s="14">
        <v>-206962.78</v>
      </c>
      <c r="F58" s="14">
        <v>230261.28</v>
      </c>
      <c r="G58" s="14">
        <v>27632.89</v>
      </c>
      <c r="H58" s="14">
        <v>37467.410000000003</v>
      </c>
    </row>
    <row r="59" spans="1:8" ht="48" customHeight="1" x14ac:dyDescent="0.25">
      <c r="A59" s="33">
        <v>41</v>
      </c>
      <c r="B59" s="59" t="s">
        <v>91</v>
      </c>
      <c r="C59" s="59"/>
      <c r="D59" s="33" t="s">
        <v>12</v>
      </c>
      <c r="E59" s="14" t="s">
        <v>80</v>
      </c>
      <c r="F59" s="14" t="s">
        <v>80</v>
      </c>
      <c r="G59" s="14" t="s">
        <v>80</v>
      </c>
      <c r="H59" s="14" t="s">
        <v>80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6:F46"/>
    <mergeCell ref="B35:C35"/>
    <mergeCell ref="E35:F35"/>
    <mergeCell ref="A37:H37"/>
    <mergeCell ref="B38:F38"/>
    <mergeCell ref="B39:F39"/>
    <mergeCell ref="B40:F40"/>
    <mergeCell ref="B62:F62"/>
    <mergeCell ref="B63:F63"/>
    <mergeCell ref="B64:F64"/>
    <mergeCell ref="B53:C53"/>
    <mergeCell ref="B54:C54"/>
    <mergeCell ref="B55:C55"/>
    <mergeCell ref="B56:C56"/>
    <mergeCell ref="B57:C57"/>
    <mergeCell ref="B58:C58"/>
    <mergeCell ref="B36:C36"/>
    <mergeCell ref="E36:F36"/>
    <mergeCell ref="B59:C59"/>
    <mergeCell ref="A60:H60"/>
    <mergeCell ref="B61:F61"/>
    <mergeCell ref="B47:F47"/>
    <mergeCell ref="B48:F48"/>
    <mergeCell ref="A49:H49"/>
    <mergeCell ref="B50:C50"/>
    <mergeCell ref="B51:C51"/>
    <mergeCell ref="B52:C52"/>
    <mergeCell ref="B41:F41"/>
    <mergeCell ref="A42:H42"/>
    <mergeCell ref="B43:F43"/>
    <mergeCell ref="B44:F44"/>
    <mergeCell ref="B45:F45"/>
    <mergeCell ref="A65:H65"/>
    <mergeCell ref="B66:F66"/>
    <mergeCell ref="B67:F67"/>
    <mergeCell ref="B68:F68"/>
    <mergeCell ref="A70:H70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243</v>
      </c>
      <c r="F1" t="s">
        <v>33</v>
      </c>
      <c r="G1">
        <v>2020.1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298833.65000000002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298833.65000000002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0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251847.74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245147.74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6700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251847.74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22645.01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46985.91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69630.92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183101.67</v>
      </c>
      <c r="E27" s="49" t="s">
        <v>41</v>
      </c>
      <c r="F27" s="49"/>
      <c r="G27" s="9" t="s">
        <v>42</v>
      </c>
      <c r="H27" s="15">
        <f>D27/$G$1/12</f>
        <v>7.5533253304291881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12164.73</v>
      </c>
      <c r="E28" s="49" t="s">
        <v>41</v>
      </c>
      <c r="F28" s="49"/>
      <c r="G28" s="9" t="s">
        <v>42</v>
      </c>
      <c r="H28" s="15">
        <f t="shared" ref="H28:H34" si="0">D28/$G$1/12</f>
        <v>0.50182045443294887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9999.5</v>
      </c>
      <c r="E29" s="49" t="s">
        <v>41</v>
      </c>
      <c r="F29" s="49"/>
      <c r="G29" s="16" t="s">
        <v>42</v>
      </c>
      <c r="H29" s="15">
        <f t="shared" si="0"/>
        <v>0.41250020626041617</v>
      </c>
    </row>
    <row r="30" spans="1:8" x14ac:dyDescent="0.25">
      <c r="A30" s="13" t="s">
        <v>47</v>
      </c>
      <c r="B30" s="54" t="s">
        <v>184</v>
      </c>
      <c r="C30" s="55"/>
      <c r="D30" s="14">
        <v>1909.11</v>
      </c>
      <c r="E30" s="49" t="s">
        <v>41</v>
      </c>
      <c r="F30" s="49"/>
      <c r="G30" s="16" t="s">
        <v>42</v>
      </c>
      <c r="H30" s="15">
        <f t="shared" si="0"/>
        <v>7.8754764615613079E-2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32244.21</v>
      </c>
      <c r="E31" s="49" t="s">
        <v>51</v>
      </c>
      <c r="F31" s="49"/>
      <c r="G31" s="9" t="s">
        <v>42</v>
      </c>
      <c r="H31" s="15">
        <f t="shared" si="0"/>
        <v>1.3301408346121479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3500</v>
      </c>
      <c r="E32" s="49" t="s">
        <v>41</v>
      </c>
      <c r="F32" s="49"/>
      <c r="G32" s="9" t="s">
        <v>42</v>
      </c>
      <c r="H32" s="15">
        <f t="shared" si="0"/>
        <v>0.14438229130571095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12250</v>
      </c>
      <c r="E33" s="49" t="s">
        <v>41</v>
      </c>
      <c r="F33" s="49"/>
      <c r="G33" s="9" t="s">
        <v>42</v>
      </c>
      <c r="H33" s="15">
        <f t="shared" si="0"/>
        <v>0.50533801956998825</v>
      </c>
    </row>
    <row r="34" spans="1:8" ht="15" customHeight="1" x14ac:dyDescent="0.25">
      <c r="A34" s="13" t="s">
        <v>55</v>
      </c>
      <c r="B34" s="51" t="s">
        <v>245</v>
      </c>
      <c r="C34" s="51"/>
      <c r="D34" s="14">
        <v>4142</v>
      </c>
      <c r="E34" s="49"/>
      <c r="F34" s="49"/>
      <c r="G34" s="9" t="s">
        <v>42</v>
      </c>
      <c r="H34" s="15">
        <f t="shared" si="0"/>
        <v>0.17086612873950136</v>
      </c>
    </row>
    <row r="35" spans="1:8" x14ac:dyDescent="0.25">
      <c r="A35" s="46" t="s">
        <v>57</v>
      </c>
      <c r="B35" s="46"/>
      <c r="C35" s="46"/>
      <c r="D35" s="46"/>
      <c r="E35" s="46"/>
      <c r="F35" s="46"/>
      <c r="G35" s="46"/>
      <c r="H35" s="46"/>
    </row>
    <row r="36" spans="1:8" x14ac:dyDescent="0.25">
      <c r="A36" s="17" t="s">
        <v>58</v>
      </c>
      <c r="B36" s="56" t="s">
        <v>59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61</v>
      </c>
      <c r="B37" s="56" t="s">
        <v>62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63</v>
      </c>
      <c r="B38" s="56" t="s">
        <v>64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65</v>
      </c>
      <c r="B39" s="56" t="s">
        <v>66</v>
      </c>
      <c r="C39" s="57"/>
      <c r="D39" s="57"/>
      <c r="E39" s="57"/>
      <c r="F39" s="58"/>
      <c r="G39" s="16" t="s">
        <v>12</v>
      </c>
      <c r="H39" s="7">
        <f>D39/2734.06</f>
        <v>0</v>
      </c>
    </row>
    <row r="40" spans="1:8" x14ac:dyDescent="0.25">
      <c r="A40" s="46" t="s">
        <v>67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68</v>
      </c>
      <c r="B41" s="56" t="s">
        <v>14</v>
      </c>
      <c r="C41" s="57"/>
      <c r="D41" s="57"/>
      <c r="E41" s="57"/>
      <c r="F41" s="58"/>
      <c r="G41" s="16" t="s">
        <v>12</v>
      </c>
      <c r="H41" s="7">
        <v>0</v>
      </c>
    </row>
    <row r="42" spans="1:8" x14ac:dyDescent="0.25">
      <c r="A42" s="17" t="s">
        <v>69</v>
      </c>
      <c r="B42" s="56" t="s">
        <v>15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70</v>
      </c>
      <c r="B43" s="56" t="s">
        <v>16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71</v>
      </c>
      <c r="B44" s="56" t="s">
        <v>28</v>
      </c>
      <c r="C44" s="57"/>
      <c r="D44" s="57"/>
      <c r="E44" s="57"/>
      <c r="F44" s="58"/>
      <c r="G44" s="16" t="s">
        <v>12</v>
      </c>
      <c r="H44" s="7">
        <v>18856.169999999998</v>
      </c>
    </row>
    <row r="45" spans="1:8" x14ac:dyDescent="0.25">
      <c r="A45" s="17" t="s">
        <v>72</v>
      </c>
      <c r="B45" s="56" t="s">
        <v>29</v>
      </c>
      <c r="C45" s="57"/>
      <c r="D45" s="57"/>
      <c r="E45" s="57"/>
      <c r="F45" s="58"/>
      <c r="G45" s="16" t="s">
        <v>12</v>
      </c>
      <c r="H45" s="7">
        <v>4200.16</v>
      </c>
    </row>
    <row r="46" spans="1:8" x14ac:dyDescent="0.25">
      <c r="A46" s="17" t="s">
        <v>73</v>
      </c>
      <c r="B46" s="56" t="s">
        <v>30</v>
      </c>
      <c r="C46" s="57"/>
      <c r="D46" s="57"/>
      <c r="E46" s="57"/>
      <c r="F46" s="58"/>
      <c r="G46" s="16" t="s">
        <v>12</v>
      </c>
      <c r="H46" s="7">
        <v>23056.33</v>
      </c>
    </row>
    <row r="47" spans="1:8" x14ac:dyDescent="0.25">
      <c r="A47" s="46" t="s">
        <v>74</v>
      </c>
      <c r="B47" s="46"/>
      <c r="C47" s="46"/>
      <c r="D47" s="46"/>
      <c r="E47" s="46"/>
      <c r="F47" s="46"/>
      <c r="G47" s="46"/>
      <c r="H47" s="46"/>
    </row>
    <row r="48" spans="1:8" ht="33.75" customHeight="1" x14ac:dyDescent="0.25">
      <c r="A48" s="34">
        <v>32</v>
      </c>
      <c r="B48" s="59" t="s">
        <v>75</v>
      </c>
      <c r="C48" s="59"/>
      <c r="D48" s="34" t="s">
        <v>37</v>
      </c>
      <c r="E48" s="34" t="s">
        <v>76</v>
      </c>
      <c r="F48" s="34" t="s">
        <v>77</v>
      </c>
      <c r="G48" s="34" t="s">
        <v>78</v>
      </c>
      <c r="H48" s="34" t="s">
        <v>79</v>
      </c>
    </row>
    <row r="49" spans="1:8" x14ac:dyDescent="0.25">
      <c r="A49" s="2">
        <v>33</v>
      </c>
      <c r="B49" s="47" t="s">
        <v>37</v>
      </c>
      <c r="C49" s="47"/>
      <c r="D49" s="2" t="s">
        <v>80</v>
      </c>
      <c r="E49" s="2" t="s">
        <v>81</v>
      </c>
      <c r="F49" s="2" t="s">
        <v>82</v>
      </c>
      <c r="G49" s="2" t="s">
        <v>82</v>
      </c>
      <c r="H49" s="2" t="s">
        <v>82</v>
      </c>
    </row>
    <row r="50" spans="1:8" x14ac:dyDescent="0.25">
      <c r="A50" s="2">
        <v>34</v>
      </c>
      <c r="B50" s="47" t="s">
        <v>83</v>
      </c>
      <c r="C50" s="47"/>
      <c r="D50" s="2" t="s">
        <v>84</v>
      </c>
      <c r="E50" s="18">
        <v>0</v>
      </c>
      <c r="F50" s="18" t="s">
        <v>80</v>
      </c>
      <c r="G50" s="18">
        <v>3735.2</v>
      </c>
      <c r="H50" s="18">
        <v>6198.33</v>
      </c>
    </row>
    <row r="51" spans="1:8" x14ac:dyDescent="0.25">
      <c r="A51" s="2">
        <v>35</v>
      </c>
      <c r="B51" s="47" t="s">
        <v>85</v>
      </c>
      <c r="C51" s="47"/>
      <c r="D51" s="2" t="s">
        <v>12</v>
      </c>
      <c r="E51" s="18">
        <v>0</v>
      </c>
      <c r="F51" s="18" t="s">
        <v>80</v>
      </c>
      <c r="G51" s="18">
        <v>34854.22</v>
      </c>
      <c r="H51" s="18">
        <v>64129.599999999999</v>
      </c>
    </row>
    <row r="52" spans="1:8" x14ac:dyDescent="0.25">
      <c r="A52" s="2">
        <v>36</v>
      </c>
      <c r="B52" s="47" t="s">
        <v>86</v>
      </c>
      <c r="C52" s="47"/>
      <c r="D52" s="2" t="s">
        <v>12</v>
      </c>
      <c r="E52" s="18">
        <v>0</v>
      </c>
      <c r="F52" s="18" t="s">
        <v>80</v>
      </c>
      <c r="G52" s="18">
        <v>33045.06</v>
      </c>
      <c r="H52" s="18">
        <v>55028.86</v>
      </c>
    </row>
    <row r="53" spans="1:8" x14ac:dyDescent="0.25">
      <c r="A53" s="2">
        <v>37</v>
      </c>
      <c r="B53" s="47" t="s">
        <v>87</v>
      </c>
      <c r="C53" s="47"/>
      <c r="D53" s="2" t="s">
        <v>12</v>
      </c>
      <c r="E53" s="18">
        <v>0</v>
      </c>
      <c r="F53" s="18" t="s">
        <v>80</v>
      </c>
      <c r="G53" s="18">
        <v>1809.16</v>
      </c>
      <c r="H53" s="18">
        <v>9100.74</v>
      </c>
    </row>
    <row r="54" spans="1:8" ht="48" customHeight="1" x14ac:dyDescent="0.25">
      <c r="A54" s="33">
        <v>38</v>
      </c>
      <c r="B54" s="59" t="s">
        <v>88</v>
      </c>
      <c r="C54" s="59"/>
      <c r="D54" s="33" t="s">
        <v>12</v>
      </c>
      <c r="E54" s="14">
        <v>1414091.06</v>
      </c>
      <c r="F54" s="14" t="s">
        <v>80</v>
      </c>
      <c r="G54" s="14">
        <v>37214.83</v>
      </c>
      <c r="H54" s="14">
        <v>71500.17</v>
      </c>
    </row>
    <row r="55" spans="1:8" ht="48" customHeight="1" x14ac:dyDescent="0.25">
      <c r="A55" s="33">
        <v>39</v>
      </c>
      <c r="B55" s="59" t="s">
        <v>89</v>
      </c>
      <c r="C55" s="59"/>
      <c r="D55" s="33" t="s">
        <v>12</v>
      </c>
      <c r="E55" s="14">
        <v>0</v>
      </c>
      <c r="F55" s="14" t="s">
        <v>80</v>
      </c>
      <c r="G55" s="14">
        <v>33045.06</v>
      </c>
      <c r="H55" s="14">
        <v>55028.86</v>
      </c>
    </row>
    <row r="56" spans="1:8" ht="48" customHeight="1" x14ac:dyDescent="0.25">
      <c r="A56" s="33">
        <v>40</v>
      </c>
      <c r="B56" s="59" t="s">
        <v>90</v>
      </c>
      <c r="C56" s="59"/>
      <c r="D56" s="33" t="s">
        <v>12</v>
      </c>
      <c r="E56" s="14">
        <v>1414091.06</v>
      </c>
      <c r="F56" s="14" t="s">
        <v>80</v>
      </c>
      <c r="G56" s="14">
        <v>4169.7700000000004</v>
      </c>
      <c r="H56" s="14">
        <v>16471.310000000001</v>
      </c>
    </row>
    <row r="57" spans="1:8" ht="48" customHeight="1" x14ac:dyDescent="0.25">
      <c r="A57" s="33">
        <v>41</v>
      </c>
      <c r="B57" s="59" t="s">
        <v>91</v>
      </c>
      <c r="C57" s="59"/>
      <c r="D57" s="33" t="s">
        <v>12</v>
      </c>
      <c r="E57" s="14" t="s">
        <v>80</v>
      </c>
      <c r="F57" s="14" t="s">
        <v>80</v>
      </c>
      <c r="G57" s="14" t="s">
        <v>80</v>
      </c>
      <c r="H57" s="14" t="s">
        <v>80</v>
      </c>
    </row>
    <row r="58" spans="1:8" x14ac:dyDescent="0.25">
      <c r="A58" s="46" t="s">
        <v>92</v>
      </c>
      <c r="B58" s="46"/>
      <c r="C58" s="46"/>
      <c r="D58" s="46"/>
      <c r="E58" s="46"/>
      <c r="F58" s="46"/>
      <c r="G58" s="46"/>
      <c r="H58" s="46"/>
    </row>
    <row r="59" spans="1:8" x14ac:dyDescent="0.25">
      <c r="A59" s="17" t="s">
        <v>93</v>
      </c>
      <c r="B59" s="56" t="s">
        <v>59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94</v>
      </c>
      <c r="B60" s="56" t="s">
        <v>62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95</v>
      </c>
      <c r="B61" s="56" t="s">
        <v>64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96</v>
      </c>
      <c r="B62" s="56" t="s">
        <v>66</v>
      </c>
      <c r="C62" s="57"/>
      <c r="D62" s="57"/>
      <c r="E62" s="57"/>
      <c r="F62" s="58"/>
      <c r="G62" s="16" t="s">
        <v>12</v>
      </c>
      <c r="H62" s="7">
        <f>D62/2734.06</f>
        <v>0</v>
      </c>
    </row>
    <row r="63" spans="1:8" x14ac:dyDescent="0.25">
      <c r="A63" s="46" t="s">
        <v>97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98</v>
      </c>
      <c r="B64" s="56" t="s">
        <v>99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100</v>
      </c>
      <c r="B65" s="56" t="s">
        <v>101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102</v>
      </c>
      <c r="B66" s="56" t="s">
        <v>103</v>
      </c>
      <c r="C66" s="57"/>
      <c r="D66" s="57"/>
      <c r="E66" s="57"/>
      <c r="F66" s="58"/>
      <c r="G66" s="16" t="s">
        <v>12</v>
      </c>
      <c r="H66" s="7"/>
    </row>
    <row r="68" spans="1:8" ht="58.5" customHeight="1" x14ac:dyDescent="0.25">
      <c r="A68" s="60" t="s">
        <v>104</v>
      </c>
      <c r="B68" s="60"/>
      <c r="C68" s="60"/>
      <c r="D68" s="60"/>
      <c r="E68" s="60"/>
      <c r="F68" s="60"/>
      <c r="G68" s="60"/>
      <c r="H68" s="60"/>
    </row>
  </sheetData>
  <mergeCells count="7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35:H35"/>
    <mergeCell ref="B36:F36"/>
    <mergeCell ref="B32:C32"/>
    <mergeCell ref="E32:F32"/>
    <mergeCell ref="B33:C33"/>
    <mergeCell ref="E33:F33"/>
    <mergeCell ref="B34:C34"/>
    <mergeCell ref="E34:F34"/>
    <mergeCell ref="B48:C48"/>
    <mergeCell ref="B37:F37"/>
    <mergeCell ref="B38:F38"/>
    <mergeCell ref="B39:F39"/>
    <mergeCell ref="A40:H40"/>
    <mergeCell ref="B41:F41"/>
    <mergeCell ref="B42:F42"/>
    <mergeCell ref="B43:F43"/>
    <mergeCell ref="B44:F44"/>
    <mergeCell ref="B45:F45"/>
    <mergeCell ref="B46:F46"/>
    <mergeCell ref="A47:H47"/>
    <mergeCell ref="B60:F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A58:H58"/>
    <mergeCell ref="B59:F59"/>
    <mergeCell ref="A68:H68"/>
    <mergeCell ref="B61:F61"/>
    <mergeCell ref="B62:F62"/>
    <mergeCell ref="A63:H63"/>
    <mergeCell ref="B64:F64"/>
    <mergeCell ref="B65:F65"/>
    <mergeCell ref="B66:F66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246</v>
      </c>
      <c r="F1" t="s">
        <v>33</v>
      </c>
      <c r="G1">
        <v>1009.1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224.08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54411.95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54636.03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243907.03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180420.47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63486.559999999998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249759.23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240159.23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9600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195347.28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5406.38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48559.75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53966.13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101453.14</v>
      </c>
      <c r="E27" s="49" t="s">
        <v>41</v>
      </c>
      <c r="F27" s="49"/>
      <c r="G27" s="9" t="s">
        <v>42</v>
      </c>
      <c r="H27" s="15">
        <f>D27/$G$1/12</f>
        <v>8.3781868331516538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7109.91</v>
      </c>
      <c r="E28" s="49" t="s">
        <v>41</v>
      </c>
      <c r="F28" s="49"/>
      <c r="G28" s="9" t="s">
        <v>42</v>
      </c>
      <c r="H28" s="15">
        <f t="shared" ref="H28:H33" si="0">D28/$G$1/12</f>
        <v>0.58714944009513426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6660.06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ht="28.5" customHeight="1" x14ac:dyDescent="0.25">
      <c r="A30" s="13" t="s">
        <v>49</v>
      </c>
      <c r="B30" s="51" t="s">
        <v>50</v>
      </c>
      <c r="C30" s="51"/>
      <c r="D30" s="14">
        <v>22273.08</v>
      </c>
      <c r="E30" s="49" t="s">
        <v>51</v>
      </c>
      <c r="F30" s="49"/>
      <c r="G30" s="9" t="s">
        <v>42</v>
      </c>
      <c r="H30" s="15">
        <f t="shared" si="0"/>
        <v>1.8393518977306511</v>
      </c>
    </row>
    <row r="31" spans="1:8" ht="15" customHeight="1" x14ac:dyDescent="0.25">
      <c r="A31" s="13" t="s">
        <v>52</v>
      </c>
      <c r="B31" s="51" t="s">
        <v>53</v>
      </c>
      <c r="C31" s="51"/>
      <c r="D31" s="14">
        <v>4200</v>
      </c>
      <c r="E31" s="49" t="s">
        <v>41</v>
      </c>
      <c r="F31" s="49"/>
      <c r="G31" s="9" t="s">
        <v>42</v>
      </c>
      <c r="H31" s="15">
        <f t="shared" si="0"/>
        <v>0.34684372212862952</v>
      </c>
    </row>
    <row r="32" spans="1:8" ht="28.5" customHeight="1" x14ac:dyDescent="0.25">
      <c r="A32" s="13" t="s">
        <v>54</v>
      </c>
      <c r="B32" s="51" t="s">
        <v>106</v>
      </c>
      <c r="C32" s="51"/>
      <c r="D32" s="14">
        <v>13000</v>
      </c>
      <c r="E32" s="49" t="s">
        <v>41</v>
      </c>
      <c r="F32" s="49"/>
      <c r="G32" s="9" t="s">
        <v>42</v>
      </c>
      <c r="H32" s="15">
        <f t="shared" si="0"/>
        <v>1.0735639018267102</v>
      </c>
    </row>
    <row r="33" spans="1:8" ht="15" customHeight="1" x14ac:dyDescent="0.25">
      <c r="A33" s="13" t="s">
        <v>55</v>
      </c>
      <c r="B33" s="51" t="s">
        <v>109</v>
      </c>
      <c r="C33" s="51"/>
      <c r="D33" s="14">
        <v>-400</v>
      </c>
      <c r="E33" s="49" t="s">
        <v>41</v>
      </c>
      <c r="F33" s="49"/>
      <c r="G33" s="9" t="s">
        <v>42</v>
      </c>
      <c r="H33" s="15">
        <f t="shared" si="0"/>
        <v>-3.3032735440821852E-2</v>
      </c>
    </row>
    <row r="34" spans="1:8" x14ac:dyDescent="0.25">
      <c r="A34" s="46" t="s">
        <v>57</v>
      </c>
      <c r="B34" s="46"/>
      <c r="C34" s="46"/>
      <c r="D34" s="46"/>
      <c r="E34" s="46"/>
      <c r="F34" s="46"/>
      <c r="G34" s="46"/>
      <c r="H34" s="46"/>
    </row>
    <row r="35" spans="1:8" x14ac:dyDescent="0.25">
      <c r="A35" s="17" t="s">
        <v>58</v>
      </c>
      <c r="B35" s="56" t="s">
        <v>59</v>
      </c>
      <c r="C35" s="57"/>
      <c r="D35" s="57"/>
      <c r="E35" s="57"/>
      <c r="F35" s="58"/>
      <c r="G35" s="16" t="s">
        <v>60</v>
      </c>
      <c r="H35" s="7">
        <f>D35/2734.06</f>
        <v>0</v>
      </c>
    </row>
    <row r="36" spans="1:8" x14ac:dyDescent="0.25">
      <c r="A36" s="17" t="s">
        <v>61</v>
      </c>
      <c r="B36" s="56" t="s">
        <v>62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63</v>
      </c>
      <c r="B37" s="56" t="s">
        <v>64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65</v>
      </c>
      <c r="B38" s="56" t="s">
        <v>66</v>
      </c>
      <c r="C38" s="57"/>
      <c r="D38" s="57"/>
      <c r="E38" s="57"/>
      <c r="F38" s="58"/>
      <c r="G38" s="16" t="s">
        <v>12</v>
      </c>
      <c r="H38" s="7">
        <f>D38/2734.06</f>
        <v>0</v>
      </c>
    </row>
    <row r="39" spans="1:8" x14ac:dyDescent="0.25">
      <c r="A39" s="46" t="s">
        <v>67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68</v>
      </c>
      <c r="B40" s="56" t="s">
        <v>14</v>
      </c>
      <c r="C40" s="57"/>
      <c r="D40" s="57"/>
      <c r="E40" s="57"/>
      <c r="F40" s="58"/>
      <c r="G40" s="16" t="s">
        <v>12</v>
      </c>
      <c r="H40" s="7">
        <v>3003.5</v>
      </c>
    </row>
    <row r="41" spans="1:8" x14ac:dyDescent="0.25">
      <c r="A41" s="17" t="s">
        <v>69</v>
      </c>
      <c r="B41" s="56" t="s">
        <v>15</v>
      </c>
      <c r="C41" s="57"/>
      <c r="D41" s="57"/>
      <c r="E41" s="57"/>
      <c r="F41" s="58"/>
      <c r="G41" s="16" t="s">
        <v>12</v>
      </c>
      <c r="H41" s="7">
        <v>98010.34</v>
      </c>
    </row>
    <row r="42" spans="1:8" x14ac:dyDescent="0.25">
      <c r="A42" s="17" t="s">
        <v>70</v>
      </c>
      <c r="B42" s="56" t="s">
        <v>16</v>
      </c>
      <c r="C42" s="57"/>
      <c r="D42" s="57"/>
      <c r="E42" s="57"/>
      <c r="F42" s="58"/>
      <c r="G42" s="16" t="s">
        <v>12</v>
      </c>
      <c r="H42" s="7">
        <v>101013.84</v>
      </c>
    </row>
    <row r="43" spans="1:8" x14ac:dyDescent="0.25">
      <c r="A43" s="17" t="s">
        <v>71</v>
      </c>
      <c r="B43" s="56" t="s">
        <v>28</v>
      </c>
      <c r="C43" s="57"/>
      <c r="D43" s="57"/>
      <c r="E43" s="57"/>
      <c r="F43" s="58"/>
      <c r="G43" s="16" t="s">
        <v>12</v>
      </c>
      <c r="H43" s="7">
        <v>1917.95</v>
      </c>
    </row>
    <row r="44" spans="1:8" x14ac:dyDescent="0.25">
      <c r="A44" s="17" t="s">
        <v>72</v>
      </c>
      <c r="B44" s="56" t="s">
        <v>29</v>
      </c>
      <c r="C44" s="57"/>
      <c r="D44" s="57"/>
      <c r="E44" s="57"/>
      <c r="F44" s="58"/>
      <c r="G44" s="16" t="s">
        <v>12</v>
      </c>
      <c r="H44" s="7">
        <v>94579.62</v>
      </c>
    </row>
    <row r="45" spans="1:8" x14ac:dyDescent="0.25">
      <c r="A45" s="17" t="s">
        <v>73</v>
      </c>
      <c r="B45" s="56" t="s">
        <v>30</v>
      </c>
      <c r="C45" s="57"/>
      <c r="D45" s="57"/>
      <c r="E45" s="57"/>
      <c r="F45" s="58"/>
      <c r="G45" s="16" t="s">
        <v>12</v>
      </c>
      <c r="H45" s="7">
        <v>96497.57</v>
      </c>
    </row>
    <row r="46" spans="1:8" x14ac:dyDescent="0.25">
      <c r="A46" s="46" t="s">
        <v>74</v>
      </c>
      <c r="B46" s="46"/>
      <c r="C46" s="46"/>
      <c r="D46" s="46"/>
      <c r="E46" s="46"/>
      <c r="F46" s="46"/>
      <c r="G46" s="46"/>
      <c r="H46" s="46"/>
    </row>
    <row r="47" spans="1:8" ht="33.75" customHeight="1" x14ac:dyDescent="0.25">
      <c r="A47" s="34">
        <v>32</v>
      </c>
      <c r="B47" s="59" t="s">
        <v>75</v>
      </c>
      <c r="C47" s="59"/>
      <c r="D47" s="34" t="s">
        <v>37</v>
      </c>
      <c r="E47" s="34" t="s">
        <v>76</v>
      </c>
      <c r="F47" s="34" t="s">
        <v>77</v>
      </c>
      <c r="G47" s="34" t="s">
        <v>78</v>
      </c>
      <c r="H47" s="34" t="s">
        <v>79</v>
      </c>
    </row>
    <row r="48" spans="1:8" x14ac:dyDescent="0.25">
      <c r="A48" s="2">
        <v>33</v>
      </c>
      <c r="B48" s="47" t="s">
        <v>37</v>
      </c>
      <c r="C48" s="47"/>
      <c r="D48" s="2" t="s">
        <v>80</v>
      </c>
      <c r="E48" s="2" t="s">
        <v>81</v>
      </c>
      <c r="F48" s="2" t="s">
        <v>82</v>
      </c>
      <c r="G48" s="2" t="s">
        <v>82</v>
      </c>
      <c r="H48" s="2" t="s">
        <v>82</v>
      </c>
    </row>
    <row r="49" spans="1:8" x14ac:dyDescent="0.25">
      <c r="A49" s="2">
        <v>34</v>
      </c>
      <c r="B49" s="47" t="s">
        <v>83</v>
      </c>
      <c r="C49" s="47"/>
      <c r="D49" s="2" t="s">
        <v>84</v>
      </c>
      <c r="E49" s="18">
        <v>191.85</v>
      </c>
      <c r="F49" s="18">
        <v>1501.63</v>
      </c>
      <c r="G49" s="18">
        <v>2667.47</v>
      </c>
      <c r="H49" s="18">
        <v>4106.9799999999996</v>
      </c>
    </row>
    <row r="50" spans="1:8" x14ac:dyDescent="0.25">
      <c r="A50" s="2">
        <v>35</v>
      </c>
      <c r="B50" s="47" t="s">
        <v>85</v>
      </c>
      <c r="C50" s="47"/>
      <c r="D50" s="2" t="s">
        <v>12</v>
      </c>
      <c r="E50" s="18">
        <v>200735.06</v>
      </c>
      <c r="F50" s="18">
        <v>109404.64</v>
      </c>
      <c r="G50" s="18">
        <v>26097.83</v>
      </c>
      <c r="H50" s="18">
        <v>44305</v>
      </c>
    </row>
    <row r="51" spans="1:8" x14ac:dyDescent="0.25">
      <c r="A51" s="2">
        <v>36</v>
      </c>
      <c r="B51" s="47" t="s">
        <v>86</v>
      </c>
      <c r="C51" s="47"/>
      <c r="D51" s="2" t="s">
        <v>12</v>
      </c>
      <c r="E51" s="18">
        <v>195763.71</v>
      </c>
      <c r="F51" s="18">
        <v>115715.13</v>
      </c>
      <c r="G51" s="18">
        <v>26039.9</v>
      </c>
      <c r="H51" s="18">
        <v>46454.54</v>
      </c>
    </row>
    <row r="52" spans="1:8" x14ac:dyDescent="0.25">
      <c r="A52" s="2">
        <v>37</v>
      </c>
      <c r="B52" s="47" t="s">
        <v>87</v>
      </c>
      <c r="C52" s="47"/>
      <c r="D52" s="2" t="s">
        <v>12</v>
      </c>
      <c r="E52" s="18">
        <v>4971.3500000000004</v>
      </c>
      <c r="F52" s="18">
        <v>-6310.49</v>
      </c>
      <c r="G52" s="18">
        <v>57.93</v>
      </c>
      <c r="H52" s="18">
        <v>-2149.54</v>
      </c>
    </row>
    <row r="53" spans="1:8" ht="48" customHeight="1" x14ac:dyDescent="0.25">
      <c r="A53" s="33">
        <v>38</v>
      </c>
      <c r="B53" s="59" t="s">
        <v>88</v>
      </c>
      <c r="C53" s="59"/>
      <c r="D53" s="33" t="s">
        <v>12</v>
      </c>
      <c r="E53" s="14">
        <v>200502.52</v>
      </c>
      <c r="F53" s="14">
        <v>135020.17000000001</v>
      </c>
      <c r="G53" s="14">
        <v>26738.37</v>
      </c>
      <c r="H53" s="14">
        <v>45652.7</v>
      </c>
    </row>
    <row r="54" spans="1:8" ht="48" customHeight="1" x14ac:dyDescent="0.25">
      <c r="A54" s="33">
        <v>39</v>
      </c>
      <c r="B54" s="59" t="s">
        <v>89</v>
      </c>
      <c r="C54" s="59"/>
      <c r="D54" s="33" t="s">
        <v>12</v>
      </c>
      <c r="E54" s="14">
        <v>195763.71</v>
      </c>
      <c r="F54" s="14">
        <v>115715.13</v>
      </c>
      <c r="G54" s="14">
        <v>26039.9</v>
      </c>
      <c r="H54" s="14">
        <v>46454.54</v>
      </c>
    </row>
    <row r="55" spans="1:8" ht="48" customHeight="1" x14ac:dyDescent="0.25">
      <c r="A55" s="33">
        <v>40</v>
      </c>
      <c r="B55" s="59" t="s">
        <v>90</v>
      </c>
      <c r="C55" s="59"/>
      <c r="D55" s="33" t="s">
        <v>12</v>
      </c>
      <c r="E55" s="14">
        <v>4738.8100000000004</v>
      </c>
      <c r="F55" s="14">
        <v>19305.04</v>
      </c>
      <c r="G55" s="14">
        <v>698.47</v>
      </c>
      <c r="H55" s="14">
        <v>-801.84</v>
      </c>
    </row>
    <row r="56" spans="1:8" ht="48" customHeight="1" x14ac:dyDescent="0.25">
      <c r="A56" s="33">
        <v>41</v>
      </c>
      <c r="B56" s="59" t="s">
        <v>91</v>
      </c>
      <c r="C56" s="59"/>
      <c r="D56" s="33" t="s">
        <v>12</v>
      </c>
      <c r="E56" s="14" t="s">
        <v>80</v>
      </c>
      <c r="F56" s="14" t="s">
        <v>80</v>
      </c>
      <c r="G56" s="14" t="s">
        <v>80</v>
      </c>
      <c r="H56" s="14" t="s">
        <v>80</v>
      </c>
    </row>
    <row r="57" spans="1:8" x14ac:dyDescent="0.25">
      <c r="A57" s="46" t="s">
        <v>92</v>
      </c>
      <c r="B57" s="46"/>
      <c r="C57" s="46"/>
      <c r="D57" s="46"/>
      <c r="E57" s="46"/>
      <c r="F57" s="46"/>
      <c r="G57" s="46"/>
      <c r="H57" s="46"/>
    </row>
    <row r="58" spans="1:8" x14ac:dyDescent="0.25">
      <c r="A58" s="17" t="s">
        <v>93</v>
      </c>
      <c r="B58" s="56" t="s">
        <v>59</v>
      </c>
      <c r="C58" s="57"/>
      <c r="D58" s="57"/>
      <c r="E58" s="57"/>
      <c r="F58" s="58"/>
      <c r="G58" s="16" t="s">
        <v>60</v>
      </c>
      <c r="H58" s="7">
        <f>D58/2734.06</f>
        <v>0</v>
      </c>
    </row>
    <row r="59" spans="1:8" x14ac:dyDescent="0.25">
      <c r="A59" s="17" t="s">
        <v>94</v>
      </c>
      <c r="B59" s="56" t="s">
        <v>62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95</v>
      </c>
      <c r="B60" s="56" t="s">
        <v>64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96</v>
      </c>
      <c r="B61" s="56" t="s">
        <v>66</v>
      </c>
      <c r="C61" s="57"/>
      <c r="D61" s="57"/>
      <c r="E61" s="57"/>
      <c r="F61" s="58"/>
      <c r="G61" s="16" t="s">
        <v>12</v>
      </c>
      <c r="H61" s="7">
        <f>D61/2734.06</f>
        <v>0</v>
      </c>
    </row>
    <row r="62" spans="1:8" x14ac:dyDescent="0.25">
      <c r="A62" s="46" t="s">
        <v>97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98</v>
      </c>
      <c r="B63" s="56" t="s">
        <v>99</v>
      </c>
      <c r="C63" s="57"/>
      <c r="D63" s="57"/>
      <c r="E63" s="57"/>
      <c r="F63" s="58"/>
      <c r="G63" s="16" t="s">
        <v>60</v>
      </c>
      <c r="H63" s="7"/>
    </row>
    <row r="64" spans="1:8" x14ac:dyDescent="0.25">
      <c r="A64" s="17" t="s">
        <v>100</v>
      </c>
      <c r="B64" s="56" t="s">
        <v>101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102</v>
      </c>
      <c r="B65" s="56" t="s">
        <v>103</v>
      </c>
      <c r="C65" s="57"/>
      <c r="D65" s="57"/>
      <c r="E65" s="57"/>
      <c r="F65" s="58"/>
      <c r="G65" s="16" t="s">
        <v>12</v>
      </c>
      <c r="H65" s="7"/>
    </row>
    <row r="67" spans="1:8" ht="58.5" customHeight="1" x14ac:dyDescent="0.25">
      <c r="A67" s="60" t="s">
        <v>104</v>
      </c>
      <c r="B67" s="60"/>
      <c r="C67" s="60"/>
      <c r="D67" s="60"/>
      <c r="E67" s="60"/>
      <c r="F67" s="60"/>
      <c r="G67" s="60"/>
      <c r="H67" s="60"/>
    </row>
  </sheetData>
  <mergeCells count="73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  <mergeCell ref="B31:C31"/>
    <mergeCell ref="E31:F31"/>
    <mergeCell ref="B32:C32"/>
    <mergeCell ref="E32:F32"/>
    <mergeCell ref="B33:C33"/>
    <mergeCell ref="E33:F33"/>
    <mergeCell ref="B45:F45"/>
    <mergeCell ref="A34:H34"/>
    <mergeCell ref="B35:F35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A57:H57"/>
    <mergeCell ref="A46:H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4:F64"/>
    <mergeCell ref="B65:F65"/>
    <mergeCell ref="A67:H67"/>
    <mergeCell ref="B58:F58"/>
    <mergeCell ref="B59:F59"/>
    <mergeCell ref="B60:F60"/>
    <mergeCell ref="B61:F61"/>
    <mergeCell ref="A62:H62"/>
    <mergeCell ref="B63:F63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248</v>
      </c>
      <c r="F1" t="s">
        <v>33</v>
      </c>
      <c r="G1">
        <v>2068.5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1788.05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69984.25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71772.3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503918.59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372357.41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131561.18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493614.67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493614.67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423630.42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817.3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80288.17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81105.47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169044.58</v>
      </c>
      <c r="E27" s="49" t="s">
        <v>41</v>
      </c>
      <c r="F27" s="49"/>
      <c r="G27" s="9" t="s">
        <v>42</v>
      </c>
      <c r="H27" s="15">
        <f>D27/$G$1/12</f>
        <v>6.8102723390540651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9988.7199999999993</v>
      </c>
      <c r="E28" s="49" t="s">
        <v>41</v>
      </c>
      <c r="F28" s="49"/>
      <c r="G28" s="9" t="s">
        <v>42</v>
      </c>
      <c r="H28" s="15">
        <f t="shared" ref="H28:H34" si="0">D28/$G$1/12</f>
        <v>0.40241398759165253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13652.1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2218.9899999999998</v>
      </c>
      <c r="E30" s="49" t="s">
        <v>41</v>
      </c>
      <c r="F30" s="49"/>
      <c r="G30" s="16" t="s">
        <v>42</v>
      </c>
      <c r="H30" s="15">
        <f t="shared" si="0"/>
        <v>8.9396100233663678E-2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32114.63</v>
      </c>
      <c r="E31" s="49" t="s">
        <v>51</v>
      </c>
      <c r="F31" s="49"/>
      <c r="G31" s="9" t="s">
        <v>42</v>
      </c>
      <c r="H31" s="15">
        <f t="shared" si="0"/>
        <v>1.2937970348884054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0.16920473773265651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0.12086052695189752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-1.6114736926919667E-2</v>
      </c>
    </row>
    <row r="35" spans="1:8" ht="15" customHeight="1" x14ac:dyDescent="0.25">
      <c r="A35" s="13" t="s">
        <v>56</v>
      </c>
      <c r="B35" s="51" t="s">
        <v>250</v>
      </c>
      <c r="C35" s="51"/>
      <c r="D35" s="14">
        <v>10000</v>
      </c>
      <c r="E35" s="49"/>
      <c r="F35" s="49"/>
      <c r="G35" s="9" t="s">
        <v>42</v>
      </c>
      <c r="H35" s="15">
        <f t="shared" ref="H35" si="1">D35/$G$1/12</f>
        <v>0.40286842317299171</v>
      </c>
    </row>
    <row r="36" spans="1:8" x14ac:dyDescent="0.25">
      <c r="A36" s="46" t="s">
        <v>57</v>
      </c>
      <c r="B36" s="46"/>
      <c r="C36" s="46"/>
      <c r="D36" s="46"/>
      <c r="E36" s="46"/>
      <c r="F36" s="46"/>
      <c r="G36" s="46"/>
      <c r="H36" s="46"/>
    </row>
    <row r="37" spans="1:8" x14ac:dyDescent="0.25">
      <c r="A37" s="17" t="s">
        <v>58</v>
      </c>
      <c r="B37" s="56" t="s">
        <v>59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61</v>
      </c>
      <c r="B38" s="56" t="s">
        <v>62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63</v>
      </c>
      <c r="B39" s="56" t="s">
        <v>64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65</v>
      </c>
      <c r="B40" s="56" t="s">
        <v>66</v>
      </c>
      <c r="C40" s="57"/>
      <c r="D40" s="57"/>
      <c r="E40" s="57"/>
      <c r="F40" s="58"/>
      <c r="G40" s="16" t="s">
        <v>12</v>
      </c>
      <c r="H40" s="7">
        <f>D40/2734.06</f>
        <v>0</v>
      </c>
    </row>
    <row r="41" spans="1:8" x14ac:dyDescent="0.25">
      <c r="A41" s="46" t="s">
        <v>67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68</v>
      </c>
      <c r="B42" s="56" t="s">
        <v>14</v>
      </c>
      <c r="C42" s="57"/>
      <c r="D42" s="57"/>
      <c r="E42" s="57"/>
      <c r="F42" s="58"/>
      <c r="G42" s="16" t="s">
        <v>12</v>
      </c>
      <c r="H42" s="7">
        <v>5498.76</v>
      </c>
    </row>
    <row r="43" spans="1:8" x14ac:dyDescent="0.25">
      <c r="A43" s="17" t="s">
        <v>69</v>
      </c>
      <c r="B43" s="56" t="s">
        <v>15</v>
      </c>
      <c r="C43" s="57"/>
      <c r="D43" s="57"/>
      <c r="E43" s="57"/>
      <c r="F43" s="58"/>
      <c r="G43" s="16" t="s">
        <v>12</v>
      </c>
      <c r="H43" s="7">
        <v>117913.35</v>
      </c>
    </row>
    <row r="44" spans="1:8" x14ac:dyDescent="0.25">
      <c r="A44" s="17" t="s">
        <v>70</v>
      </c>
      <c r="B44" s="56" t="s">
        <v>16</v>
      </c>
      <c r="C44" s="57"/>
      <c r="D44" s="57"/>
      <c r="E44" s="57"/>
      <c r="F44" s="58"/>
      <c r="G44" s="16" t="s">
        <v>12</v>
      </c>
      <c r="H44" s="7">
        <v>123412.11</v>
      </c>
    </row>
    <row r="45" spans="1:8" x14ac:dyDescent="0.25">
      <c r="A45" s="17" t="s">
        <v>71</v>
      </c>
      <c r="B45" s="56" t="s">
        <v>28</v>
      </c>
      <c r="C45" s="57"/>
      <c r="D45" s="57"/>
      <c r="E45" s="57"/>
      <c r="F45" s="58"/>
      <c r="G45" s="16" t="s">
        <v>12</v>
      </c>
      <c r="H45" s="7">
        <v>2550.2399999999998</v>
      </c>
    </row>
    <row r="46" spans="1:8" x14ac:dyDescent="0.25">
      <c r="A46" s="17" t="s">
        <v>72</v>
      </c>
      <c r="B46" s="56" t="s">
        <v>29</v>
      </c>
      <c r="C46" s="57"/>
      <c r="D46" s="57"/>
      <c r="E46" s="57"/>
      <c r="F46" s="58"/>
      <c r="G46" s="16" t="s">
        <v>12</v>
      </c>
      <c r="H46" s="7">
        <v>140282.51</v>
      </c>
    </row>
    <row r="47" spans="1:8" x14ac:dyDescent="0.25">
      <c r="A47" s="17" t="s">
        <v>73</v>
      </c>
      <c r="B47" s="56" t="s">
        <v>30</v>
      </c>
      <c r="C47" s="57"/>
      <c r="D47" s="57"/>
      <c r="E47" s="57"/>
      <c r="F47" s="58"/>
      <c r="G47" s="16" t="s">
        <v>12</v>
      </c>
      <c r="H47" s="7">
        <v>142832.75</v>
      </c>
    </row>
    <row r="48" spans="1:8" x14ac:dyDescent="0.25">
      <c r="A48" s="46" t="s">
        <v>74</v>
      </c>
      <c r="B48" s="46"/>
      <c r="C48" s="46"/>
      <c r="D48" s="46"/>
      <c r="E48" s="46"/>
      <c r="F48" s="46"/>
      <c r="G48" s="46"/>
      <c r="H48" s="46"/>
    </row>
    <row r="49" spans="1:8" ht="33.75" customHeight="1" x14ac:dyDescent="0.25">
      <c r="A49" s="34">
        <v>32</v>
      </c>
      <c r="B49" s="59" t="s">
        <v>75</v>
      </c>
      <c r="C49" s="59"/>
      <c r="D49" s="34" t="s">
        <v>37</v>
      </c>
      <c r="E49" s="34" t="s">
        <v>76</v>
      </c>
      <c r="F49" s="34" t="s">
        <v>77</v>
      </c>
      <c r="G49" s="34" t="s">
        <v>78</v>
      </c>
      <c r="H49" s="34" t="s">
        <v>79</v>
      </c>
    </row>
    <row r="50" spans="1:8" x14ac:dyDescent="0.25">
      <c r="A50" s="2">
        <v>33</v>
      </c>
      <c r="B50" s="47" t="s">
        <v>37</v>
      </c>
      <c r="C50" s="47"/>
      <c r="D50" s="2" t="s">
        <v>80</v>
      </c>
      <c r="E50" s="2" t="s">
        <v>81</v>
      </c>
      <c r="F50" s="2" t="s">
        <v>82</v>
      </c>
      <c r="G50" s="2" t="s">
        <v>82</v>
      </c>
      <c r="H50" s="2" t="s">
        <v>82</v>
      </c>
    </row>
    <row r="51" spans="1:8" x14ac:dyDescent="0.25">
      <c r="A51" s="2">
        <v>34</v>
      </c>
      <c r="B51" s="47" t="s">
        <v>83</v>
      </c>
      <c r="C51" s="47"/>
      <c r="D51" s="2" t="s">
        <v>84</v>
      </c>
      <c r="E51" s="18">
        <v>431.15</v>
      </c>
      <c r="F51" s="18">
        <v>2960.67</v>
      </c>
      <c r="G51" s="18">
        <v>4222.3</v>
      </c>
      <c r="H51" s="18">
        <v>7015.6</v>
      </c>
    </row>
    <row r="52" spans="1:8" x14ac:dyDescent="0.25">
      <c r="A52" s="2">
        <v>35</v>
      </c>
      <c r="B52" s="47" t="s">
        <v>85</v>
      </c>
      <c r="C52" s="47"/>
      <c r="D52" s="2" t="s">
        <v>12</v>
      </c>
      <c r="E52" s="18">
        <v>429946.17</v>
      </c>
      <c r="F52" s="18">
        <v>211123.28</v>
      </c>
      <c r="G52" s="18">
        <v>42466.21</v>
      </c>
      <c r="H52" s="18">
        <v>75371.600000000006</v>
      </c>
    </row>
    <row r="53" spans="1:8" x14ac:dyDescent="0.25">
      <c r="A53" s="2">
        <v>36</v>
      </c>
      <c r="B53" s="47" t="s">
        <v>86</v>
      </c>
      <c r="C53" s="47"/>
      <c r="D53" s="2" t="s">
        <v>12</v>
      </c>
      <c r="E53" s="18">
        <v>428266.98</v>
      </c>
      <c r="F53" s="18">
        <v>199138.66</v>
      </c>
      <c r="G53" s="18">
        <v>37964.25</v>
      </c>
      <c r="H53" s="18">
        <v>71168.2</v>
      </c>
    </row>
    <row r="54" spans="1:8" x14ac:dyDescent="0.25">
      <c r="A54" s="2">
        <v>37</v>
      </c>
      <c r="B54" s="47" t="s">
        <v>87</v>
      </c>
      <c r="C54" s="47"/>
      <c r="D54" s="2" t="s">
        <v>12</v>
      </c>
      <c r="E54" s="18">
        <v>1679.19</v>
      </c>
      <c r="F54" s="18">
        <v>11984.62</v>
      </c>
      <c r="G54" s="18">
        <v>4501.96</v>
      </c>
      <c r="H54" s="18">
        <v>4203.3999999999996</v>
      </c>
    </row>
    <row r="55" spans="1:8" ht="48" customHeight="1" x14ac:dyDescent="0.25">
      <c r="A55" s="33">
        <v>38</v>
      </c>
      <c r="B55" s="59" t="s">
        <v>88</v>
      </c>
      <c r="C55" s="59"/>
      <c r="D55" s="33" t="s">
        <v>12</v>
      </c>
      <c r="E55" s="14">
        <v>418152.2</v>
      </c>
      <c r="F55" s="14">
        <v>165833.25</v>
      </c>
      <c r="G55" s="14">
        <v>33638.120000000003</v>
      </c>
      <c r="H55" s="14">
        <v>66999.47</v>
      </c>
    </row>
    <row r="56" spans="1:8" ht="48" customHeight="1" x14ac:dyDescent="0.25">
      <c r="A56" s="33">
        <v>39</v>
      </c>
      <c r="B56" s="59" t="s">
        <v>89</v>
      </c>
      <c r="C56" s="59"/>
      <c r="D56" s="33" t="s">
        <v>12</v>
      </c>
      <c r="E56" s="14">
        <v>428266.98</v>
      </c>
      <c r="F56" s="14">
        <v>199138.66</v>
      </c>
      <c r="G56" s="14">
        <v>37964.25</v>
      </c>
      <c r="H56" s="14">
        <v>71168.2</v>
      </c>
    </row>
    <row r="57" spans="1:8" ht="48" customHeight="1" x14ac:dyDescent="0.25">
      <c r="A57" s="33">
        <v>40</v>
      </c>
      <c r="B57" s="59" t="s">
        <v>90</v>
      </c>
      <c r="C57" s="59"/>
      <c r="D57" s="33" t="s">
        <v>12</v>
      </c>
      <c r="E57" s="14">
        <v>-10114.780000000001</v>
      </c>
      <c r="F57" s="14">
        <v>-33305.410000000003</v>
      </c>
      <c r="G57" s="14">
        <v>-4326.13</v>
      </c>
      <c r="H57" s="14">
        <v>-4168.7299999999996</v>
      </c>
    </row>
    <row r="58" spans="1:8" ht="48" customHeight="1" x14ac:dyDescent="0.25">
      <c r="A58" s="33">
        <v>41</v>
      </c>
      <c r="B58" s="59" t="s">
        <v>91</v>
      </c>
      <c r="C58" s="59"/>
      <c r="D58" s="33" t="s">
        <v>12</v>
      </c>
      <c r="E58" s="14" t="s">
        <v>80</v>
      </c>
      <c r="F58" s="14" t="s">
        <v>80</v>
      </c>
      <c r="G58" s="14" t="s">
        <v>80</v>
      </c>
      <c r="H58" s="14" t="s">
        <v>80</v>
      </c>
    </row>
    <row r="59" spans="1:8" x14ac:dyDescent="0.25">
      <c r="A59" s="46" t="s">
        <v>92</v>
      </c>
      <c r="B59" s="46"/>
      <c r="C59" s="46"/>
      <c r="D59" s="46"/>
      <c r="E59" s="46"/>
      <c r="F59" s="46"/>
      <c r="G59" s="46"/>
      <c r="H59" s="46"/>
    </row>
    <row r="60" spans="1:8" x14ac:dyDescent="0.25">
      <c r="A60" s="17" t="s">
        <v>93</v>
      </c>
      <c r="B60" s="56" t="s">
        <v>59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94</v>
      </c>
      <c r="B61" s="56" t="s">
        <v>62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95</v>
      </c>
      <c r="B62" s="56" t="s">
        <v>64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96</v>
      </c>
      <c r="B63" s="56" t="s">
        <v>66</v>
      </c>
      <c r="C63" s="57"/>
      <c r="D63" s="57"/>
      <c r="E63" s="57"/>
      <c r="F63" s="58"/>
      <c r="G63" s="16" t="s">
        <v>12</v>
      </c>
      <c r="H63" s="7">
        <f>D63/2734.06</f>
        <v>0</v>
      </c>
    </row>
    <row r="64" spans="1:8" x14ac:dyDescent="0.25">
      <c r="A64" s="46" t="s">
        <v>97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98</v>
      </c>
      <c r="B65" s="56" t="s">
        <v>99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100</v>
      </c>
      <c r="B66" s="56" t="s">
        <v>101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102</v>
      </c>
      <c r="B67" s="56" t="s">
        <v>103</v>
      </c>
      <c r="C67" s="57"/>
      <c r="D67" s="57"/>
      <c r="E67" s="57"/>
      <c r="F67" s="58"/>
      <c r="G67" s="16" t="s">
        <v>12</v>
      </c>
      <c r="H67" s="7"/>
    </row>
    <row r="69" spans="1:8" ht="58.5" customHeight="1" x14ac:dyDescent="0.25">
      <c r="A69" s="60" t="s">
        <v>104</v>
      </c>
      <c r="B69" s="60"/>
      <c r="C69" s="60"/>
      <c r="D69" s="60"/>
      <c r="E69" s="60"/>
      <c r="F69" s="60"/>
      <c r="G69" s="60"/>
      <c r="H69" s="60"/>
    </row>
  </sheetData>
  <mergeCells count="7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7:F47"/>
    <mergeCell ref="A36:H36"/>
    <mergeCell ref="B37:F37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A59:H59"/>
    <mergeCell ref="A48:H48"/>
    <mergeCell ref="B49:C49"/>
    <mergeCell ref="B50:C50"/>
    <mergeCell ref="B51:C51"/>
    <mergeCell ref="B52:C52"/>
    <mergeCell ref="B53:C53"/>
    <mergeCell ref="B66:F66"/>
    <mergeCell ref="B67:F67"/>
    <mergeCell ref="A69:H69"/>
    <mergeCell ref="B35:C35"/>
    <mergeCell ref="E35:F35"/>
    <mergeCell ref="B60:F60"/>
    <mergeCell ref="B61:F61"/>
    <mergeCell ref="B62:F62"/>
    <mergeCell ref="B63:F63"/>
    <mergeCell ref="A64:H64"/>
    <mergeCell ref="B65:F65"/>
    <mergeCell ref="B54:C54"/>
    <mergeCell ref="B55:C55"/>
    <mergeCell ref="B56:C56"/>
    <mergeCell ref="B57:C57"/>
    <mergeCell ref="B58:C58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251</v>
      </c>
      <c r="F1" t="s">
        <v>33</v>
      </c>
      <c r="G1">
        <v>1703.4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247206.23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180594.83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66611.399999999994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144752.26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143352.26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1400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144752.26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8760.02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102453.97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111213.99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127613.36</v>
      </c>
      <c r="E27" s="49" t="s">
        <v>41</v>
      </c>
      <c r="F27" s="49"/>
      <c r="G27" s="9" t="s">
        <v>42</v>
      </c>
      <c r="H27" s="15">
        <f>D27/$G$1/12</f>
        <v>6.2430707213024936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8996.6</v>
      </c>
      <c r="E28" s="49" t="s">
        <v>41</v>
      </c>
      <c r="F28" s="49"/>
      <c r="G28" s="9" t="s">
        <v>42</v>
      </c>
      <c r="H28" s="15">
        <f t="shared" ref="H28:H34" si="0">D28/$G$1/12</f>
        <v>0.44012954483190486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11242.44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1157.83</v>
      </c>
      <c r="E30" s="49" t="s">
        <v>41</v>
      </c>
      <c r="F30" s="49"/>
      <c r="G30" s="16" t="s">
        <v>42</v>
      </c>
      <c r="H30" s="15">
        <f t="shared" si="0"/>
        <v>5.6643086376267061E-2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21755.15</v>
      </c>
      <c r="E31" s="49" t="s">
        <v>51</v>
      </c>
      <c r="F31" s="49"/>
      <c r="G31" s="9" t="s">
        <v>42</v>
      </c>
      <c r="H31" s="15">
        <f t="shared" si="0"/>
        <v>1.0643003209267738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2100</v>
      </c>
      <c r="E32" s="49" t="s">
        <v>41</v>
      </c>
      <c r="F32" s="49"/>
      <c r="G32" s="9" t="s">
        <v>42</v>
      </c>
      <c r="H32" s="15">
        <f t="shared" si="0"/>
        <v>0.10273570506046729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1489.32</v>
      </c>
      <c r="E33" s="49" t="s">
        <v>41</v>
      </c>
      <c r="F33" s="49"/>
      <c r="G33" s="9" t="s">
        <v>42</v>
      </c>
      <c r="H33" s="15">
        <f t="shared" si="0"/>
        <v>7.2860162028883402E-2</v>
      </c>
    </row>
    <row r="34" spans="1:8" ht="15" customHeight="1" x14ac:dyDescent="0.25">
      <c r="A34" s="13" t="s">
        <v>55</v>
      </c>
      <c r="B34" s="51" t="s">
        <v>253</v>
      </c>
      <c r="C34" s="51"/>
      <c r="D34" s="14">
        <v>12435.93</v>
      </c>
      <c r="E34" s="49"/>
      <c r="F34" s="49"/>
      <c r="G34" s="9" t="s">
        <v>42</v>
      </c>
      <c r="H34" s="15">
        <f t="shared" si="0"/>
        <v>0.60838763649172245</v>
      </c>
    </row>
    <row r="35" spans="1:8" x14ac:dyDescent="0.25">
      <c r="A35" s="46" t="s">
        <v>57</v>
      </c>
      <c r="B35" s="46"/>
      <c r="C35" s="46"/>
      <c r="D35" s="46"/>
      <c r="E35" s="46"/>
      <c r="F35" s="46"/>
      <c r="G35" s="46"/>
      <c r="H35" s="46"/>
    </row>
    <row r="36" spans="1:8" x14ac:dyDescent="0.25">
      <c r="A36" s="17" t="s">
        <v>58</v>
      </c>
      <c r="B36" s="56" t="s">
        <v>59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61</v>
      </c>
      <c r="B37" s="56" t="s">
        <v>62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63</v>
      </c>
      <c r="B38" s="56" t="s">
        <v>64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65</v>
      </c>
      <c r="B39" s="56" t="s">
        <v>66</v>
      </c>
      <c r="C39" s="57"/>
      <c r="D39" s="57"/>
      <c r="E39" s="57"/>
      <c r="F39" s="58"/>
      <c r="G39" s="16" t="s">
        <v>12</v>
      </c>
      <c r="H39" s="7">
        <f>D39/2734.06</f>
        <v>0</v>
      </c>
    </row>
    <row r="40" spans="1:8" x14ac:dyDescent="0.25">
      <c r="A40" s="46" t="s">
        <v>67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68</v>
      </c>
      <c r="B41" s="56" t="s">
        <v>14</v>
      </c>
      <c r="C41" s="57"/>
      <c r="D41" s="57"/>
      <c r="E41" s="57"/>
      <c r="F41" s="58"/>
      <c r="G41" s="16" t="s">
        <v>12</v>
      </c>
      <c r="H41" s="7">
        <v>0</v>
      </c>
    </row>
    <row r="42" spans="1:8" x14ac:dyDescent="0.25">
      <c r="A42" s="17" t="s">
        <v>69</v>
      </c>
      <c r="B42" s="56" t="s">
        <v>15</v>
      </c>
      <c r="C42" s="57"/>
      <c r="D42" s="57"/>
      <c r="E42" s="57"/>
      <c r="F42" s="58"/>
      <c r="G42" s="16" t="s">
        <v>12</v>
      </c>
      <c r="H42" s="7">
        <v>0</v>
      </c>
    </row>
    <row r="43" spans="1:8" x14ac:dyDescent="0.25">
      <c r="A43" s="17" t="s">
        <v>70</v>
      </c>
      <c r="B43" s="56" t="s">
        <v>16</v>
      </c>
      <c r="C43" s="57"/>
      <c r="D43" s="57"/>
      <c r="E43" s="57"/>
      <c r="F43" s="58"/>
      <c r="G43" s="16" t="s">
        <v>12</v>
      </c>
      <c r="H43" s="7">
        <v>0</v>
      </c>
    </row>
    <row r="44" spans="1:8" x14ac:dyDescent="0.25">
      <c r="A44" s="17" t="s">
        <v>71</v>
      </c>
      <c r="B44" s="56" t="s">
        <v>28</v>
      </c>
      <c r="C44" s="57"/>
      <c r="D44" s="57"/>
      <c r="E44" s="57"/>
      <c r="F44" s="58"/>
      <c r="G44" s="16" t="s">
        <v>12</v>
      </c>
      <c r="H44" s="7">
        <v>2750.32</v>
      </c>
    </row>
    <row r="45" spans="1:8" x14ac:dyDescent="0.25">
      <c r="A45" s="17" t="s">
        <v>72</v>
      </c>
      <c r="B45" s="56" t="s">
        <v>29</v>
      </c>
      <c r="C45" s="57"/>
      <c r="D45" s="57"/>
      <c r="E45" s="57"/>
      <c r="F45" s="58"/>
      <c r="G45" s="16" t="s">
        <v>12</v>
      </c>
      <c r="H45" s="7">
        <v>16614.37</v>
      </c>
    </row>
    <row r="46" spans="1:8" x14ac:dyDescent="0.25">
      <c r="A46" s="17" t="s">
        <v>73</v>
      </c>
      <c r="B46" s="56" t="s">
        <v>30</v>
      </c>
      <c r="C46" s="57"/>
      <c r="D46" s="57"/>
      <c r="E46" s="57"/>
      <c r="F46" s="58"/>
      <c r="G46" s="16" t="s">
        <v>12</v>
      </c>
      <c r="H46" s="7">
        <v>19364.689999999999</v>
      </c>
    </row>
    <row r="47" spans="1:8" x14ac:dyDescent="0.25">
      <c r="A47" s="46" t="s">
        <v>74</v>
      </c>
      <c r="B47" s="46"/>
      <c r="C47" s="46"/>
      <c r="D47" s="46"/>
      <c r="E47" s="46"/>
      <c r="F47" s="46"/>
      <c r="G47" s="46"/>
      <c r="H47" s="46"/>
    </row>
    <row r="48" spans="1:8" ht="33.75" customHeight="1" x14ac:dyDescent="0.25">
      <c r="A48" s="34">
        <v>32</v>
      </c>
      <c r="B48" s="59" t="s">
        <v>75</v>
      </c>
      <c r="C48" s="59"/>
      <c r="D48" s="34" t="s">
        <v>37</v>
      </c>
      <c r="E48" s="34" t="s">
        <v>76</v>
      </c>
      <c r="F48" s="34" t="s">
        <v>77</v>
      </c>
      <c r="G48" s="34" t="s">
        <v>78</v>
      </c>
      <c r="H48" s="34" t="s">
        <v>79</v>
      </c>
    </row>
    <row r="49" spans="1:8" x14ac:dyDescent="0.25">
      <c r="A49" s="2">
        <v>33</v>
      </c>
      <c r="B49" s="47" t="s">
        <v>37</v>
      </c>
      <c r="C49" s="47"/>
      <c r="D49" s="2" t="s">
        <v>80</v>
      </c>
      <c r="E49" s="2" t="s">
        <v>81</v>
      </c>
      <c r="F49" s="2" t="s">
        <v>82</v>
      </c>
      <c r="G49" s="2" t="s">
        <v>82</v>
      </c>
      <c r="H49" s="2" t="s">
        <v>82</v>
      </c>
    </row>
    <row r="50" spans="1:8" x14ac:dyDescent="0.25">
      <c r="A50" s="2">
        <v>34</v>
      </c>
      <c r="B50" s="47" t="s">
        <v>83</v>
      </c>
      <c r="C50" s="47"/>
      <c r="D50" s="2" t="s">
        <v>84</v>
      </c>
      <c r="E50" s="18">
        <v>0</v>
      </c>
      <c r="F50" s="18">
        <v>0</v>
      </c>
      <c r="G50" s="18">
        <v>2131.75</v>
      </c>
      <c r="H50" s="18">
        <v>3305.56</v>
      </c>
    </row>
    <row r="51" spans="1:8" x14ac:dyDescent="0.25">
      <c r="A51" s="2">
        <v>35</v>
      </c>
      <c r="B51" s="47" t="s">
        <v>85</v>
      </c>
      <c r="C51" s="47"/>
      <c r="D51" s="2" t="s">
        <v>12</v>
      </c>
      <c r="E51" s="18">
        <v>0</v>
      </c>
      <c r="F51" s="18">
        <v>0</v>
      </c>
      <c r="G51" s="18">
        <v>20590.310000000001</v>
      </c>
      <c r="H51" s="18">
        <v>35800</v>
      </c>
    </row>
    <row r="52" spans="1:8" x14ac:dyDescent="0.25">
      <c r="A52" s="2">
        <v>36</v>
      </c>
      <c r="B52" s="47" t="s">
        <v>86</v>
      </c>
      <c r="C52" s="47"/>
      <c r="D52" s="2" t="s">
        <v>12</v>
      </c>
      <c r="E52" s="18">
        <v>0</v>
      </c>
      <c r="F52" s="18">
        <v>0</v>
      </c>
      <c r="G52" s="18">
        <v>14501.86</v>
      </c>
      <c r="H52" s="18">
        <v>24109.439999999999</v>
      </c>
    </row>
    <row r="53" spans="1:8" x14ac:dyDescent="0.25">
      <c r="A53" s="2">
        <v>37</v>
      </c>
      <c r="B53" s="47" t="s">
        <v>87</v>
      </c>
      <c r="C53" s="47"/>
      <c r="D53" s="2" t="s">
        <v>12</v>
      </c>
      <c r="E53" s="18">
        <v>0</v>
      </c>
      <c r="F53" s="18">
        <v>0</v>
      </c>
      <c r="G53" s="18">
        <v>6088.45</v>
      </c>
      <c r="H53" s="18">
        <v>11690.56</v>
      </c>
    </row>
    <row r="54" spans="1:8" ht="48" customHeight="1" x14ac:dyDescent="0.25">
      <c r="A54" s="33">
        <v>38</v>
      </c>
      <c r="B54" s="59" t="s">
        <v>88</v>
      </c>
      <c r="C54" s="59"/>
      <c r="D54" s="33" t="s">
        <v>12</v>
      </c>
      <c r="E54" s="14">
        <v>418152.2</v>
      </c>
      <c r="F54" s="14">
        <v>165833.25</v>
      </c>
      <c r="G54" s="14">
        <v>19009.45</v>
      </c>
      <c r="H54" s="14">
        <v>34339.879999999997</v>
      </c>
    </row>
    <row r="55" spans="1:8" ht="48" customHeight="1" x14ac:dyDescent="0.25">
      <c r="A55" s="33">
        <v>39</v>
      </c>
      <c r="B55" s="59" t="s">
        <v>89</v>
      </c>
      <c r="C55" s="59"/>
      <c r="D55" s="33" t="s">
        <v>12</v>
      </c>
      <c r="E55" s="14">
        <v>0</v>
      </c>
      <c r="F55" s="14">
        <v>0</v>
      </c>
      <c r="G55" s="14">
        <v>14501.86</v>
      </c>
      <c r="H55" s="14">
        <v>24109.439999999999</v>
      </c>
    </row>
    <row r="56" spans="1:8" ht="48" customHeight="1" x14ac:dyDescent="0.25">
      <c r="A56" s="33">
        <v>40</v>
      </c>
      <c r="B56" s="59" t="s">
        <v>90</v>
      </c>
      <c r="C56" s="59"/>
      <c r="D56" s="33" t="s">
        <v>12</v>
      </c>
      <c r="E56" s="14">
        <v>418152.2</v>
      </c>
      <c r="F56" s="14">
        <v>165833.25</v>
      </c>
      <c r="G56" s="14">
        <v>4507.59</v>
      </c>
      <c r="H56" s="14">
        <v>10230.44</v>
      </c>
    </row>
    <row r="57" spans="1:8" ht="48" customHeight="1" x14ac:dyDescent="0.25">
      <c r="A57" s="33">
        <v>41</v>
      </c>
      <c r="B57" s="59" t="s">
        <v>91</v>
      </c>
      <c r="C57" s="59"/>
      <c r="D57" s="33" t="s">
        <v>12</v>
      </c>
      <c r="E57" s="14" t="s">
        <v>80</v>
      </c>
      <c r="F57" s="14" t="s">
        <v>80</v>
      </c>
      <c r="G57" s="14" t="s">
        <v>80</v>
      </c>
      <c r="H57" s="14" t="s">
        <v>80</v>
      </c>
    </row>
    <row r="58" spans="1:8" x14ac:dyDescent="0.25">
      <c r="A58" s="46" t="s">
        <v>92</v>
      </c>
      <c r="B58" s="46"/>
      <c r="C58" s="46"/>
      <c r="D58" s="46"/>
      <c r="E58" s="46"/>
      <c r="F58" s="46"/>
      <c r="G58" s="46"/>
      <c r="H58" s="46"/>
    </row>
    <row r="59" spans="1:8" x14ac:dyDescent="0.25">
      <c r="A59" s="17" t="s">
        <v>93</v>
      </c>
      <c r="B59" s="56" t="s">
        <v>59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94</v>
      </c>
      <c r="B60" s="56" t="s">
        <v>62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95</v>
      </c>
      <c r="B61" s="56" t="s">
        <v>64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96</v>
      </c>
      <c r="B62" s="56" t="s">
        <v>66</v>
      </c>
      <c r="C62" s="57"/>
      <c r="D62" s="57"/>
      <c r="E62" s="57"/>
      <c r="F62" s="58"/>
      <c r="G62" s="16" t="s">
        <v>12</v>
      </c>
      <c r="H62" s="7">
        <f>D62/2734.06</f>
        <v>0</v>
      </c>
    </row>
    <row r="63" spans="1:8" x14ac:dyDescent="0.25">
      <c r="A63" s="46" t="s">
        <v>97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98</v>
      </c>
      <c r="B64" s="56" t="s">
        <v>99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100</v>
      </c>
      <c r="B65" s="56" t="s">
        <v>101</v>
      </c>
      <c r="C65" s="57"/>
      <c r="D65" s="57"/>
      <c r="E65" s="57"/>
      <c r="F65" s="58"/>
      <c r="G65" s="16" t="s">
        <v>60</v>
      </c>
      <c r="H65" s="7"/>
    </row>
    <row r="66" spans="1:8" x14ac:dyDescent="0.25">
      <c r="A66" s="17" t="s">
        <v>102</v>
      </c>
      <c r="B66" s="56" t="s">
        <v>103</v>
      </c>
      <c r="C66" s="57"/>
      <c r="D66" s="57"/>
      <c r="E66" s="57"/>
      <c r="F66" s="58"/>
      <c r="G66" s="16" t="s">
        <v>12</v>
      </c>
      <c r="H66" s="7"/>
    </row>
    <row r="68" spans="1:8" ht="58.5" customHeight="1" x14ac:dyDescent="0.25">
      <c r="A68" s="60" t="s">
        <v>104</v>
      </c>
      <c r="B68" s="60"/>
      <c r="C68" s="60"/>
      <c r="D68" s="60"/>
      <c r="E68" s="60"/>
      <c r="F68" s="60"/>
      <c r="G68" s="60"/>
      <c r="H68" s="60"/>
    </row>
  </sheetData>
  <mergeCells count="7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35:H35"/>
    <mergeCell ref="B36:F36"/>
    <mergeCell ref="B37:F37"/>
    <mergeCell ref="B38:F38"/>
    <mergeCell ref="B32:C32"/>
    <mergeCell ref="E32:F32"/>
    <mergeCell ref="B33:C33"/>
    <mergeCell ref="E33:F33"/>
    <mergeCell ref="B34:C34"/>
    <mergeCell ref="E34:F34"/>
    <mergeCell ref="B50:C50"/>
    <mergeCell ref="B39:F39"/>
    <mergeCell ref="A40:H40"/>
    <mergeCell ref="B41:F41"/>
    <mergeCell ref="B42:F42"/>
    <mergeCell ref="B43:F43"/>
    <mergeCell ref="B44:F44"/>
    <mergeCell ref="B45:F45"/>
    <mergeCell ref="B46:F46"/>
    <mergeCell ref="A47:H47"/>
    <mergeCell ref="B48:C48"/>
    <mergeCell ref="B49:C49"/>
    <mergeCell ref="B62:F62"/>
    <mergeCell ref="B51:C51"/>
    <mergeCell ref="B52:C52"/>
    <mergeCell ref="B53:C53"/>
    <mergeCell ref="B54:C54"/>
    <mergeCell ref="B55:C55"/>
    <mergeCell ref="B56:C56"/>
    <mergeCell ref="B57:C57"/>
    <mergeCell ref="A58:H58"/>
    <mergeCell ref="B59:F59"/>
    <mergeCell ref="B60:F60"/>
    <mergeCell ref="B61:F61"/>
    <mergeCell ref="A63:H63"/>
    <mergeCell ref="B64:F64"/>
    <mergeCell ref="B65:F65"/>
    <mergeCell ref="B66:F66"/>
    <mergeCell ref="A68:H68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254</v>
      </c>
      <c r="F1" t="s">
        <v>33</v>
      </c>
      <c r="G1">
        <v>1999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1930.39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152238.35999999999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154168.75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477580.53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346865.75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130714.78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477578.28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466678.28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325339.92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9562.31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152240.60999999999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161802.92000000001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206655.18</v>
      </c>
      <c r="E27" s="49" t="s">
        <v>41</v>
      </c>
      <c r="F27" s="49"/>
      <c r="G27" s="9" t="s">
        <v>42</v>
      </c>
      <c r="H27" s="15">
        <f>D27/$G$1/12</f>
        <v>8.6149399699849933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29958.95</v>
      </c>
      <c r="E28" s="49" t="s">
        <v>41</v>
      </c>
      <c r="F28" s="49"/>
      <c r="G28" s="9" t="s">
        <v>42</v>
      </c>
      <c r="H28" s="15">
        <f t="shared" ref="H28:H34" si="0">D28/$G$1/12</f>
        <v>1.2489140403535102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13193.4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1954.45</v>
      </c>
      <c r="E30" s="49" t="s">
        <v>41</v>
      </c>
      <c r="F30" s="49"/>
      <c r="G30" s="16" t="s">
        <v>42</v>
      </c>
      <c r="H30" s="15">
        <f t="shared" si="0"/>
        <v>8.1476154744038687E-2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45064.18</v>
      </c>
      <c r="E31" s="49" t="s">
        <v>51</v>
      </c>
      <c r="F31" s="49"/>
      <c r="G31" s="9" t="s">
        <v>42</v>
      </c>
      <c r="H31" s="15">
        <f t="shared" si="0"/>
        <v>1.8786134734033684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0.17508754377188596</v>
      </c>
    </row>
    <row r="33" spans="1:8" ht="28.5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0.1250625312656328</v>
      </c>
    </row>
    <row r="34" spans="1:8" ht="15" customHeight="1" x14ac:dyDescent="0.25">
      <c r="A34" s="13" t="s">
        <v>55</v>
      </c>
      <c r="B34" s="51" t="s">
        <v>150</v>
      </c>
      <c r="C34" s="51"/>
      <c r="D34" s="14">
        <v>2559.5</v>
      </c>
      <c r="E34" s="49"/>
      <c r="F34" s="49"/>
      <c r="G34" s="9" t="s">
        <v>42</v>
      </c>
      <c r="H34" s="15">
        <f t="shared" si="0"/>
        <v>0.10669918292479573</v>
      </c>
    </row>
    <row r="35" spans="1:8" ht="15" customHeight="1" x14ac:dyDescent="0.25">
      <c r="A35" s="13" t="s">
        <v>56</v>
      </c>
      <c r="B35" s="51" t="s">
        <v>256</v>
      </c>
      <c r="C35" s="51"/>
      <c r="D35" s="14">
        <v>4560</v>
      </c>
      <c r="E35" s="49"/>
      <c r="F35" s="49"/>
      <c r="G35" s="9" t="s">
        <v>42</v>
      </c>
      <c r="H35" s="15">
        <f t="shared" ref="H35" si="1">D35/$G$1/12</f>
        <v>0.19009504752376186</v>
      </c>
    </row>
    <row r="36" spans="1:8" ht="15" customHeight="1" x14ac:dyDescent="0.25">
      <c r="A36" s="13" t="s">
        <v>111</v>
      </c>
      <c r="B36" s="51" t="s">
        <v>123</v>
      </c>
      <c r="C36" s="51"/>
      <c r="D36" s="14">
        <v>1097.73</v>
      </c>
      <c r="E36" s="49"/>
      <c r="F36" s="49"/>
      <c r="G36" s="9" t="s">
        <v>42</v>
      </c>
      <c r="H36" s="15">
        <f t="shared" ref="H36" si="2">D36/$G$1/12</f>
        <v>4.5761630815407704E-2</v>
      </c>
    </row>
    <row r="37" spans="1:8" ht="15" customHeight="1" x14ac:dyDescent="0.25">
      <c r="A37" s="13" t="s">
        <v>125</v>
      </c>
      <c r="B37" s="51" t="s">
        <v>124</v>
      </c>
      <c r="C37" s="51"/>
      <c r="D37" s="14">
        <v>2966.33</v>
      </c>
      <c r="E37" s="49"/>
      <c r="F37" s="49"/>
      <c r="G37" s="9" t="s">
        <v>42</v>
      </c>
      <c r="H37" s="15">
        <f t="shared" ref="H37" si="3">D37/$G$1/12</f>
        <v>0.1236589127897282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12894.37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295870.28000000003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308764.65000000002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9452.02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353250.18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362702.2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4">
        <v>32</v>
      </c>
      <c r="B51" s="59" t="s">
        <v>75</v>
      </c>
      <c r="C51" s="59"/>
      <c r="D51" s="34" t="s">
        <v>37</v>
      </c>
      <c r="E51" s="34" t="s">
        <v>76</v>
      </c>
      <c r="F51" s="34" t="s">
        <v>77</v>
      </c>
      <c r="G51" s="34" t="s">
        <v>78</v>
      </c>
      <c r="H51" s="34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435.09</v>
      </c>
      <c r="F53" s="18">
        <v>3361.3</v>
      </c>
      <c r="G53" s="18">
        <v>4905.3599999999997</v>
      </c>
      <c r="H53" s="18">
        <v>8157.71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453062.63</v>
      </c>
      <c r="F54" s="18">
        <v>244773.91</v>
      </c>
      <c r="G54" s="18">
        <v>47853.97</v>
      </c>
      <c r="H54" s="18">
        <v>88919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438776.02</v>
      </c>
      <c r="F55" s="18">
        <v>215541.37</v>
      </c>
      <c r="G55" s="18">
        <v>43603.21</v>
      </c>
      <c r="H55" s="18">
        <v>79309.02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14286.61</v>
      </c>
      <c r="F56" s="18">
        <v>29232.54</v>
      </c>
      <c r="G56" s="18">
        <v>4250.76</v>
      </c>
      <c r="H56" s="18">
        <v>9609.98</v>
      </c>
    </row>
    <row r="57" spans="1:8" ht="48" customHeight="1" x14ac:dyDescent="0.25">
      <c r="A57" s="33">
        <v>38</v>
      </c>
      <c r="B57" s="59" t="s">
        <v>88</v>
      </c>
      <c r="C57" s="59"/>
      <c r="D57" s="33" t="s">
        <v>12</v>
      </c>
      <c r="E57" s="14">
        <v>394819.83</v>
      </c>
      <c r="F57" s="14">
        <v>231962.9</v>
      </c>
      <c r="G57" s="14">
        <v>72924.45</v>
      </c>
      <c r="H57" s="14">
        <v>114987.44</v>
      </c>
    </row>
    <row r="58" spans="1:8" ht="48" customHeight="1" x14ac:dyDescent="0.25">
      <c r="A58" s="33">
        <v>39</v>
      </c>
      <c r="B58" s="59" t="s">
        <v>89</v>
      </c>
      <c r="C58" s="59"/>
      <c r="D58" s="33" t="s">
        <v>12</v>
      </c>
      <c r="E58" s="14">
        <v>438776.02</v>
      </c>
      <c r="F58" s="14">
        <v>215541.37</v>
      </c>
      <c r="G58" s="14">
        <v>43603.21</v>
      </c>
      <c r="H58" s="14">
        <v>79309.02</v>
      </c>
    </row>
    <row r="59" spans="1:8" ht="48" customHeight="1" x14ac:dyDescent="0.25">
      <c r="A59" s="33">
        <v>40</v>
      </c>
      <c r="B59" s="59" t="s">
        <v>90</v>
      </c>
      <c r="C59" s="59"/>
      <c r="D59" s="33" t="s">
        <v>12</v>
      </c>
      <c r="E59" s="14">
        <v>-43956.19</v>
      </c>
      <c r="F59" s="14">
        <v>16421.53</v>
      </c>
      <c r="G59" s="14">
        <v>29321.24</v>
      </c>
      <c r="H59" s="14">
        <v>35678.42</v>
      </c>
    </row>
    <row r="60" spans="1:8" ht="48" customHeight="1" x14ac:dyDescent="0.25">
      <c r="A60" s="33">
        <v>41</v>
      </c>
      <c r="B60" s="59" t="s">
        <v>91</v>
      </c>
      <c r="C60" s="59"/>
      <c r="D60" s="33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43:H43"/>
    <mergeCell ref="B32:C32"/>
    <mergeCell ref="E32:F32"/>
    <mergeCell ref="B33:C33"/>
    <mergeCell ref="E33:F33"/>
    <mergeCell ref="B34:C34"/>
    <mergeCell ref="E34:F34"/>
    <mergeCell ref="A38:H38"/>
    <mergeCell ref="B39:F39"/>
    <mergeCell ref="B40:F40"/>
    <mergeCell ref="B41:F41"/>
    <mergeCell ref="B42:F42"/>
    <mergeCell ref="B55:C55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53:C53"/>
    <mergeCell ref="B54:C54"/>
    <mergeCell ref="B57:C57"/>
    <mergeCell ref="B58:C58"/>
    <mergeCell ref="B59:C59"/>
    <mergeCell ref="B60:C60"/>
    <mergeCell ref="A61:H61"/>
    <mergeCell ref="B68:F68"/>
    <mergeCell ref="B69:F69"/>
    <mergeCell ref="A71:H71"/>
    <mergeCell ref="B35:C35"/>
    <mergeCell ref="E35:F35"/>
    <mergeCell ref="B36:C36"/>
    <mergeCell ref="E36:F36"/>
    <mergeCell ref="B37:C37"/>
    <mergeCell ref="E37:F37"/>
    <mergeCell ref="B62:F62"/>
    <mergeCell ref="B63:F63"/>
    <mergeCell ref="B64:F64"/>
    <mergeCell ref="B65:F65"/>
    <mergeCell ref="A66:H66"/>
    <mergeCell ref="B67:F67"/>
    <mergeCell ref="B56:C56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257</v>
      </c>
      <c r="F1" t="s">
        <v>33</v>
      </c>
      <c r="G1">
        <v>3478.5</v>
      </c>
    </row>
    <row r="3" spans="1:8" x14ac:dyDescent="0.25">
      <c r="A3" s="32" t="s">
        <v>4</v>
      </c>
      <c r="B3" s="43" t="s">
        <v>7</v>
      </c>
      <c r="C3" s="44"/>
      <c r="D3" s="44"/>
      <c r="E3" s="44"/>
      <c r="F3" s="45"/>
      <c r="G3" s="32" t="s">
        <v>5</v>
      </c>
      <c r="H3" s="32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195325.26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195325.26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807543.31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729336.16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78207.149999999994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709809.05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709809.05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514483.79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25690.27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293059.52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318749.78999999998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4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287925.75</v>
      </c>
      <c r="E27" s="49" t="s">
        <v>41</v>
      </c>
      <c r="F27" s="49"/>
      <c r="G27" s="9" t="s">
        <v>42</v>
      </c>
      <c r="H27" s="15">
        <f>D27/$G$1/12</f>
        <v>6.8977468736524363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34688.81</v>
      </c>
      <c r="E28" s="49" t="s">
        <v>41</v>
      </c>
      <c r="F28" s="49"/>
      <c r="G28" s="9" t="s">
        <v>42</v>
      </c>
      <c r="H28" s="15">
        <f t="shared" ref="H28:H37" si="0">D28/$G$1/12</f>
        <v>0.8310289396770637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22958.1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16355.9</v>
      </c>
      <c r="E30" s="49" t="s">
        <v>41</v>
      </c>
      <c r="F30" s="49"/>
      <c r="G30" s="16" t="s">
        <v>42</v>
      </c>
      <c r="H30" s="15">
        <f t="shared" si="0"/>
        <v>0.3918331656365292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23827.07</v>
      </c>
      <c r="E31" s="49" t="s">
        <v>51</v>
      </c>
      <c r="F31" s="49"/>
      <c r="G31" s="9" t="s">
        <v>42</v>
      </c>
      <c r="H31" s="15">
        <f t="shared" si="0"/>
        <v>0.57081764170379945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1050</v>
      </c>
      <c r="E32" s="49" t="s">
        <v>41</v>
      </c>
      <c r="F32" s="49"/>
      <c r="G32" s="9" t="s">
        <v>42</v>
      </c>
      <c r="H32" s="15">
        <f t="shared" si="0"/>
        <v>2.5154520626706912E-2</v>
      </c>
    </row>
    <row r="33" spans="1:8" ht="15" customHeight="1" x14ac:dyDescent="0.25">
      <c r="A33" s="13" t="s">
        <v>54</v>
      </c>
      <c r="B33" s="51" t="s">
        <v>259</v>
      </c>
      <c r="C33" s="51"/>
      <c r="D33" s="14">
        <v>79200</v>
      </c>
      <c r="E33" s="49" t="s">
        <v>41</v>
      </c>
      <c r="F33" s="49"/>
      <c r="G33" s="9" t="s">
        <v>42</v>
      </c>
      <c r="H33" s="15">
        <f t="shared" si="0"/>
        <v>1.8973695558430359</v>
      </c>
    </row>
    <row r="34" spans="1:8" ht="30" customHeight="1" x14ac:dyDescent="0.25">
      <c r="A34" s="13" t="s">
        <v>55</v>
      </c>
      <c r="B34" s="51" t="s">
        <v>169</v>
      </c>
      <c r="C34" s="51"/>
      <c r="D34" s="14">
        <v>4500</v>
      </c>
      <c r="E34" s="49" t="s">
        <v>170</v>
      </c>
      <c r="F34" s="49"/>
      <c r="G34" s="9" t="s">
        <v>42</v>
      </c>
      <c r="H34" s="15">
        <f t="shared" si="0"/>
        <v>0.10780508840017249</v>
      </c>
    </row>
    <row r="35" spans="1:8" ht="30" customHeight="1" x14ac:dyDescent="0.25">
      <c r="A35" s="13" t="s">
        <v>56</v>
      </c>
      <c r="B35" s="51" t="s">
        <v>260</v>
      </c>
      <c r="C35" s="51"/>
      <c r="D35" s="14">
        <v>17305.830000000002</v>
      </c>
      <c r="E35" s="49"/>
      <c r="F35" s="49"/>
      <c r="G35" s="9" t="s">
        <v>42</v>
      </c>
      <c r="H35" s="15">
        <f t="shared" si="0"/>
        <v>0.4145903406640794</v>
      </c>
    </row>
    <row r="36" spans="1:8" ht="30" customHeight="1" x14ac:dyDescent="0.25">
      <c r="A36" s="13" t="s">
        <v>111</v>
      </c>
      <c r="B36" s="51" t="s">
        <v>230</v>
      </c>
      <c r="C36" s="51"/>
      <c r="D36" s="14">
        <v>181.72</v>
      </c>
      <c r="E36" s="49"/>
      <c r="F36" s="49"/>
      <c r="G36" s="9" t="s">
        <v>42</v>
      </c>
      <c r="H36" s="15">
        <f t="shared" si="0"/>
        <v>4.3534090364620763E-3</v>
      </c>
    </row>
    <row r="37" spans="1:8" ht="15" customHeight="1" x14ac:dyDescent="0.25">
      <c r="A37" s="13" t="s">
        <v>125</v>
      </c>
      <c r="B37" s="51" t="s">
        <v>261</v>
      </c>
      <c r="C37" s="51"/>
      <c r="D37" s="14">
        <v>500</v>
      </c>
      <c r="E37" s="49" t="s">
        <v>170</v>
      </c>
      <c r="F37" s="49"/>
      <c r="G37" s="9" t="s">
        <v>42</v>
      </c>
      <c r="H37" s="15">
        <f t="shared" si="0"/>
        <v>1.197834315557472E-2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92.38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228732.41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228824.79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17949.73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482043.37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499993.1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4">
        <v>32</v>
      </c>
      <c r="B51" s="59" t="s">
        <v>75</v>
      </c>
      <c r="C51" s="59"/>
      <c r="D51" s="34" t="s">
        <v>37</v>
      </c>
      <c r="E51" s="34" t="s">
        <v>76</v>
      </c>
      <c r="F51" s="34" t="s">
        <v>77</v>
      </c>
      <c r="G51" s="34" t="s">
        <v>78</v>
      </c>
      <c r="H51" s="34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929.13</v>
      </c>
      <c r="F53" s="18">
        <v>2433.66</v>
      </c>
      <c r="G53" s="18">
        <v>2991.27</v>
      </c>
      <c r="H53" s="18">
        <v>5237.51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651444.07999999996</v>
      </c>
      <c r="F54" s="18">
        <v>170914.95</v>
      </c>
      <c r="G54" s="18">
        <v>30135.51</v>
      </c>
      <c r="H54" s="18">
        <v>55070.8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754480.93</v>
      </c>
      <c r="F55" s="18">
        <v>132213.29</v>
      </c>
      <c r="G55" s="18">
        <v>25837.74</v>
      </c>
      <c r="H55" s="18">
        <v>41722.449999999997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196963.15</v>
      </c>
      <c r="F56" s="18">
        <v>38701.660000000003</v>
      </c>
      <c r="G56" s="18">
        <v>4297.7700000000004</v>
      </c>
      <c r="H56" s="18">
        <v>13348.35</v>
      </c>
    </row>
    <row r="57" spans="1:8" ht="48" customHeight="1" x14ac:dyDescent="0.25">
      <c r="A57" s="33">
        <v>38</v>
      </c>
      <c r="B57" s="59" t="s">
        <v>88</v>
      </c>
      <c r="C57" s="59"/>
      <c r="D57" s="33" t="s">
        <v>12</v>
      </c>
      <c r="E57" s="14">
        <v>863210.21</v>
      </c>
      <c r="F57" s="14">
        <v>0</v>
      </c>
      <c r="G57" s="14">
        <v>12552.41</v>
      </c>
      <c r="H57" s="14">
        <v>18985.7</v>
      </c>
    </row>
    <row r="58" spans="1:8" ht="48" customHeight="1" x14ac:dyDescent="0.25">
      <c r="A58" s="33">
        <v>39</v>
      </c>
      <c r="B58" s="59" t="s">
        <v>89</v>
      </c>
      <c r="C58" s="59"/>
      <c r="D58" s="33" t="s">
        <v>12</v>
      </c>
      <c r="E58" s="14">
        <v>754480.93</v>
      </c>
      <c r="F58" s="14">
        <v>132213.29</v>
      </c>
      <c r="G58" s="14">
        <v>25837.74</v>
      </c>
      <c r="H58" s="14">
        <v>41722.449999999997</v>
      </c>
    </row>
    <row r="59" spans="1:8" ht="48" customHeight="1" x14ac:dyDescent="0.25">
      <c r="A59" s="33">
        <v>40</v>
      </c>
      <c r="B59" s="59" t="s">
        <v>90</v>
      </c>
      <c r="C59" s="59"/>
      <c r="D59" s="33" t="s">
        <v>12</v>
      </c>
      <c r="E59" s="14">
        <v>108729.28</v>
      </c>
      <c r="F59" s="14">
        <v>-132213.29</v>
      </c>
      <c r="G59" s="14">
        <v>-13285.33</v>
      </c>
      <c r="H59" s="14">
        <v>-22736.75</v>
      </c>
    </row>
    <row r="60" spans="1:8" ht="48" customHeight="1" x14ac:dyDescent="0.25">
      <c r="A60" s="33">
        <v>41</v>
      </c>
      <c r="B60" s="59" t="s">
        <v>91</v>
      </c>
      <c r="C60" s="59"/>
      <c r="D60" s="33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9:F49"/>
    <mergeCell ref="A38:H38"/>
    <mergeCell ref="B39:F39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A61:H61"/>
    <mergeCell ref="A50:H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115</v>
      </c>
      <c r="F1" t="s">
        <v>33</v>
      </c>
      <c r="G1">
        <v>2002.7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42459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519.30999999999995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338228.74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338748.05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346007.62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253474.4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92533.22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278562.98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265562.98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13000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59665.760000000002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997.07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405673.38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406670.45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167940.52</v>
      </c>
      <c r="E27" s="49" t="s">
        <v>41</v>
      </c>
      <c r="F27" s="49"/>
      <c r="G27" s="9" t="s">
        <v>42</v>
      </c>
      <c r="H27" s="15">
        <f>D27/$G$1/12</f>
        <v>6.9880877482065875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12802.36</v>
      </c>
      <c r="E28" s="49" t="s">
        <v>41</v>
      </c>
      <c r="F28" s="49"/>
      <c r="G28" s="9" t="s">
        <v>42</v>
      </c>
      <c r="H28" s="15">
        <f t="shared" ref="H28:H33" si="0">D28/$G$1/12</f>
        <v>0.53271250478520671</v>
      </c>
    </row>
    <row r="29" spans="1:8" ht="15" customHeight="1" x14ac:dyDescent="0.25">
      <c r="A29" s="13" t="s">
        <v>49</v>
      </c>
      <c r="B29" s="54" t="s">
        <v>48</v>
      </c>
      <c r="C29" s="55"/>
      <c r="D29" s="14">
        <v>8578.09</v>
      </c>
      <c r="E29" s="49" t="s">
        <v>41</v>
      </c>
      <c r="F29" s="49"/>
      <c r="G29" s="16" t="s">
        <v>42</v>
      </c>
      <c r="H29" s="15">
        <f t="shared" si="0"/>
        <v>0.35693854962467336</v>
      </c>
    </row>
    <row r="30" spans="1:8" ht="28.5" customHeight="1" x14ac:dyDescent="0.25">
      <c r="A30" s="13" t="s">
        <v>52</v>
      </c>
      <c r="B30" s="51" t="s">
        <v>50</v>
      </c>
      <c r="C30" s="51"/>
      <c r="D30" s="14">
        <v>34704.6</v>
      </c>
      <c r="E30" s="49" t="s">
        <v>51</v>
      </c>
      <c r="F30" s="49"/>
      <c r="G30" s="9" t="s">
        <v>42</v>
      </c>
      <c r="H30" s="15">
        <f t="shared" si="0"/>
        <v>1.4440754980775952</v>
      </c>
    </row>
    <row r="31" spans="1:8" ht="15" customHeight="1" x14ac:dyDescent="0.25">
      <c r="A31" s="13" t="s">
        <v>54</v>
      </c>
      <c r="B31" s="51" t="s">
        <v>53</v>
      </c>
      <c r="C31" s="51"/>
      <c r="D31" s="14">
        <v>4200</v>
      </c>
      <c r="E31" s="49" t="s">
        <v>41</v>
      </c>
      <c r="F31" s="49"/>
      <c r="G31" s="9" t="s">
        <v>42</v>
      </c>
      <c r="H31" s="15">
        <f t="shared" si="0"/>
        <v>0.17476406850751483</v>
      </c>
    </row>
    <row r="32" spans="1:8" ht="28.5" customHeight="1" x14ac:dyDescent="0.25">
      <c r="A32" s="13" t="s">
        <v>55</v>
      </c>
      <c r="B32" s="51" t="s">
        <v>117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0.12483147750536776</v>
      </c>
    </row>
    <row r="33" spans="1:8" ht="27.75" customHeight="1" x14ac:dyDescent="0.25">
      <c r="A33" s="13" t="s">
        <v>56</v>
      </c>
      <c r="B33" s="51" t="s">
        <v>112</v>
      </c>
      <c r="C33" s="51"/>
      <c r="D33" s="14">
        <v>1425</v>
      </c>
      <c r="E33" s="49"/>
      <c r="F33" s="49"/>
      <c r="G33" s="9" t="s">
        <v>42</v>
      </c>
      <c r="H33" s="15">
        <f t="shared" si="0"/>
        <v>5.9294951815049679E-2</v>
      </c>
    </row>
    <row r="34" spans="1:8" x14ac:dyDescent="0.25">
      <c r="A34" s="46" t="s">
        <v>57</v>
      </c>
      <c r="B34" s="46"/>
      <c r="C34" s="46"/>
      <c r="D34" s="46"/>
      <c r="E34" s="46"/>
      <c r="F34" s="46"/>
      <c r="G34" s="46"/>
      <c r="H34" s="46"/>
    </row>
    <row r="35" spans="1:8" x14ac:dyDescent="0.25">
      <c r="A35" s="17" t="s">
        <v>58</v>
      </c>
      <c r="B35" s="56" t="s">
        <v>59</v>
      </c>
      <c r="C35" s="57"/>
      <c r="D35" s="57"/>
      <c r="E35" s="57"/>
      <c r="F35" s="58"/>
      <c r="G35" s="16" t="s">
        <v>60</v>
      </c>
      <c r="H35" s="7">
        <f>D35/2734.06</f>
        <v>0</v>
      </c>
    </row>
    <row r="36" spans="1:8" x14ac:dyDescent="0.25">
      <c r="A36" s="17" t="s">
        <v>61</v>
      </c>
      <c r="B36" s="56" t="s">
        <v>62</v>
      </c>
      <c r="C36" s="57"/>
      <c r="D36" s="57"/>
      <c r="E36" s="57"/>
      <c r="F36" s="58"/>
      <c r="G36" s="16" t="s">
        <v>60</v>
      </c>
      <c r="H36" s="7">
        <f>D36/2734.06</f>
        <v>0</v>
      </c>
    </row>
    <row r="37" spans="1:8" x14ac:dyDescent="0.25">
      <c r="A37" s="17" t="s">
        <v>63</v>
      </c>
      <c r="B37" s="56" t="s">
        <v>64</v>
      </c>
      <c r="C37" s="57"/>
      <c r="D37" s="57"/>
      <c r="E37" s="57"/>
      <c r="F37" s="58"/>
      <c r="G37" s="16" t="s">
        <v>60</v>
      </c>
      <c r="H37" s="7">
        <f>D37/2734.06</f>
        <v>0</v>
      </c>
    </row>
    <row r="38" spans="1:8" x14ac:dyDescent="0.25">
      <c r="A38" s="17" t="s">
        <v>65</v>
      </c>
      <c r="B38" s="56" t="s">
        <v>66</v>
      </c>
      <c r="C38" s="57"/>
      <c r="D38" s="57"/>
      <c r="E38" s="57"/>
      <c r="F38" s="58"/>
      <c r="G38" s="16" t="s">
        <v>12</v>
      </c>
      <c r="H38" s="7">
        <f>D38/2734.06</f>
        <v>0</v>
      </c>
    </row>
    <row r="39" spans="1:8" x14ac:dyDescent="0.25">
      <c r="A39" s="46" t="s">
        <v>67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68</v>
      </c>
      <c r="B40" s="56" t="s">
        <v>14</v>
      </c>
      <c r="C40" s="57"/>
      <c r="D40" s="57"/>
      <c r="E40" s="57"/>
      <c r="F40" s="58"/>
      <c r="G40" s="16" t="s">
        <v>12</v>
      </c>
      <c r="H40" s="7">
        <v>5699.79</v>
      </c>
    </row>
    <row r="41" spans="1:8" x14ac:dyDescent="0.25">
      <c r="A41" s="17" t="s">
        <v>69</v>
      </c>
      <c r="B41" s="56" t="s">
        <v>15</v>
      </c>
      <c r="C41" s="57"/>
      <c r="D41" s="57"/>
      <c r="E41" s="57"/>
      <c r="F41" s="58"/>
      <c r="G41" s="16" t="s">
        <v>12</v>
      </c>
      <c r="H41" s="7">
        <v>421207.59</v>
      </c>
    </row>
    <row r="42" spans="1:8" x14ac:dyDescent="0.25">
      <c r="A42" s="17" t="s">
        <v>70</v>
      </c>
      <c r="B42" s="56" t="s">
        <v>16</v>
      </c>
      <c r="C42" s="57"/>
      <c r="D42" s="57"/>
      <c r="E42" s="57"/>
      <c r="F42" s="58"/>
      <c r="G42" s="16" t="s">
        <v>12</v>
      </c>
      <c r="H42" s="7">
        <v>426907.38</v>
      </c>
    </row>
    <row r="43" spans="1:8" x14ac:dyDescent="0.25">
      <c r="A43" s="17" t="s">
        <v>71</v>
      </c>
      <c r="B43" s="56" t="s">
        <v>28</v>
      </c>
      <c r="C43" s="57"/>
      <c r="D43" s="57"/>
      <c r="E43" s="57"/>
      <c r="F43" s="58"/>
      <c r="G43" s="16" t="s">
        <v>12</v>
      </c>
      <c r="H43" s="7">
        <v>5584.83</v>
      </c>
    </row>
    <row r="44" spans="1:8" x14ac:dyDescent="0.25">
      <c r="A44" s="17" t="s">
        <v>72</v>
      </c>
      <c r="B44" s="56" t="s">
        <v>29</v>
      </c>
      <c r="C44" s="57"/>
      <c r="D44" s="57"/>
      <c r="E44" s="57"/>
      <c r="F44" s="58"/>
      <c r="G44" s="16" t="s">
        <v>12</v>
      </c>
      <c r="H44" s="7">
        <v>526275.71</v>
      </c>
    </row>
    <row r="45" spans="1:8" x14ac:dyDescent="0.25">
      <c r="A45" s="17" t="s">
        <v>73</v>
      </c>
      <c r="B45" s="56" t="s">
        <v>30</v>
      </c>
      <c r="C45" s="57"/>
      <c r="D45" s="57"/>
      <c r="E45" s="57"/>
      <c r="F45" s="58"/>
      <c r="G45" s="16" t="s">
        <v>12</v>
      </c>
      <c r="H45" s="7">
        <v>531860.54</v>
      </c>
    </row>
    <row r="46" spans="1:8" x14ac:dyDescent="0.25">
      <c r="A46" s="46" t="s">
        <v>74</v>
      </c>
      <c r="B46" s="46"/>
      <c r="C46" s="46"/>
      <c r="D46" s="46"/>
      <c r="E46" s="46"/>
      <c r="F46" s="46"/>
      <c r="G46" s="46"/>
      <c r="H46" s="46"/>
    </row>
    <row r="47" spans="1:8" ht="33.75" customHeight="1" x14ac:dyDescent="0.25">
      <c r="A47" s="12">
        <v>32</v>
      </c>
      <c r="B47" s="59" t="s">
        <v>75</v>
      </c>
      <c r="C47" s="59"/>
      <c r="D47" s="12" t="s">
        <v>37</v>
      </c>
      <c r="E47" s="12" t="s">
        <v>76</v>
      </c>
      <c r="F47" s="12" t="s">
        <v>77</v>
      </c>
      <c r="G47" s="12" t="s">
        <v>78</v>
      </c>
      <c r="H47" s="12" t="s">
        <v>79</v>
      </c>
    </row>
    <row r="48" spans="1:8" x14ac:dyDescent="0.25">
      <c r="A48" s="2">
        <v>33</v>
      </c>
      <c r="B48" s="47" t="s">
        <v>37</v>
      </c>
      <c r="C48" s="47"/>
      <c r="D48" s="2" t="s">
        <v>80</v>
      </c>
      <c r="E48" s="2" t="s">
        <v>81</v>
      </c>
      <c r="F48" s="2" t="s">
        <v>82</v>
      </c>
      <c r="G48" s="2" t="s">
        <v>82</v>
      </c>
      <c r="H48" s="2" t="s">
        <v>82</v>
      </c>
    </row>
    <row r="49" spans="1:8" x14ac:dyDescent="0.25">
      <c r="A49" s="2">
        <v>34</v>
      </c>
      <c r="B49" s="47" t="s">
        <v>83</v>
      </c>
      <c r="C49" s="47"/>
      <c r="D49" s="2" t="s">
        <v>84</v>
      </c>
      <c r="E49" s="18">
        <v>294.33</v>
      </c>
      <c r="F49" s="18">
        <v>2832.84</v>
      </c>
      <c r="G49" s="18">
        <v>3914.9</v>
      </c>
      <c r="H49" s="18">
        <v>6759.31</v>
      </c>
    </row>
    <row r="50" spans="1:8" x14ac:dyDescent="0.25">
      <c r="A50" s="2">
        <v>35</v>
      </c>
      <c r="B50" s="47" t="s">
        <v>85</v>
      </c>
      <c r="C50" s="47"/>
      <c r="D50" s="2" t="s">
        <v>12</v>
      </c>
      <c r="E50" s="18">
        <v>307720.99</v>
      </c>
      <c r="F50" s="18">
        <v>207226.71</v>
      </c>
      <c r="G50" s="18">
        <v>39246.17</v>
      </c>
      <c r="H50" s="18">
        <v>71206.2</v>
      </c>
    </row>
    <row r="51" spans="1:8" x14ac:dyDescent="0.25">
      <c r="A51" s="2">
        <v>36</v>
      </c>
      <c r="B51" s="47" t="s">
        <v>86</v>
      </c>
      <c r="C51" s="47"/>
      <c r="D51" s="2" t="s">
        <v>12</v>
      </c>
      <c r="E51" s="18">
        <v>274948.53999999998</v>
      </c>
      <c r="F51" s="18">
        <v>162300.85</v>
      </c>
      <c r="G51" s="18">
        <v>30800.6</v>
      </c>
      <c r="H51" s="18">
        <v>52281.97</v>
      </c>
    </row>
    <row r="52" spans="1:8" x14ac:dyDescent="0.25">
      <c r="A52" s="2">
        <v>37</v>
      </c>
      <c r="B52" s="47" t="s">
        <v>87</v>
      </c>
      <c r="C52" s="47"/>
      <c r="D52" s="2" t="s">
        <v>12</v>
      </c>
      <c r="E52" s="18">
        <v>32772.449999999997</v>
      </c>
      <c r="F52" s="18">
        <v>44925.86</v>
      </c>
      <c r="G52" s="18">
        <v>8445.57</v>
      </c>
      <c r="H52" s="18">
        <v>18924.23</v>
      </c>
    </row>
    <row r="53" spans="1:8" ht="48" customHeight="1" x14ac:dyDescent="0.25">
      <c r="A53" s="19">
        <v>38</v>
      </c>
      <c r="B53" s="59" t="s">
        <v>88</v>
      </c>
      <c r="C53" s="59"/>
      <c r="D53" s="19" t="s">
        <v>12</v>
      </c>
      <c r="E53" s="14">
        <v>309484.74</v>
      </c>
      <c r="F53" s="14">
        <v>139563.19</v>
      </c>
      <c r="G53" s="14">
        <v>30698.47</v>
      </c>
      <c r="H53" s="14">
        <v>64122.35</v>
      </c>
    </row>
    <row r="54" spans="1:8" ht="48" customHeight="1" x14ac:dyDescent="0.25">
      <c r="A54" s="19">
        <v>39</v>
      </c>
      <c r="B54" s="59" t="s">
        <v>89</v>
      </c>
      <c r="C54" s="59"/>
      <c r="D54" s="19" t="s">
        <v>12</v>
      </c>
      <c r="E54" s="14">
        <v>274948.53999999998</v>
      </c>
      <c r="F54" s="14">
        <v>162300.85</v>
      </c>
      <c r="G54" s="14">
        <v>30800.6</v>
      </c>
      <c r="H54" s="14">
        <v>52281.97</v>
      </c>
    </row>
    <row r="55" spans="1:8" ht="48" customHeight="1" x14ac:dyDescent="0.25">
      <c r="A55" s="19">
        <v>40</v>
      </c>
      <c r="B55" s="59" t="s">
        <v>90</v>
      </c>
      <c r="C55" s="59"/>
      <c r="D55" s="19" t="s">
        <v>12</v>
      </c>
      <c r="E55" s="14">
        <v>34536.199999999997</v>
      </c>
      <c r="F55" s="14">
        <v>-22737.66</v>
      </c>
      <c r="G55" s="14">
        <v>-102.13</v>
      </c>
      <c r="H55" s="14">
        <v>11840.38</v>
      </c>
    </row>
    <row r="56" spans="1:8" ht="48" customHeight="1" x14ac:dyDescent="0.25">
      <c r="A56" s="19">
        <v>41</v>
      </c>
      <c r="B56" s="59" t="s">
        <v>91</v>
      </c>
      <c r="C56" s="59"/>
      <c r="D56" s="19" t="s">
        <v>12</v>
      </c>
      <c r="E56" s="14">
        <v>0</v>
      </c>
      <c r="F56" s="14">
        <v>0</v>
      </c>
      <c r="G56" s="14">
        <v>0</v>
      </c>
      <c r="H56" s="14">
        <v>0</v>
      </c>
    </row>
    <row r="57" spans="1:8" x14ac:dyDescent="0.25">
      <c r="A57" s="46" t="s">
        <v>92</v>
      </c>
      <c r="B57" s="46"/>
      <c r="C57" s="46"/>
      <c r="D57" s="46"/>
      <c r="E57" s="46"/>
      <c r="F57" s="46"/>
      <c r="G57" s="46"/>
      <c r="H57" s="46"/>
    </row>
    <row r="58" spans="1:8" x14ac:dyDescent="0.25">
      <c r="A58" s="17" t="s">
        <v>93</v>
      </c>
      <c r="B58" s="56" t="s">
        <v>59</v>
      </c>
      <c r="C58" s="57"/>
      <c r="D58" s="57"/>
      <c r="E58" s="57"/>
      <c r="F58" s="58"/>
      <c r="G58" s="16" t="s">
        <v>60</v>
      </c>
      <c r="H58" s="7">
        <f>D58/2734.06</f>
        <v>0</v>
      </c>
    </row>
    <row r="59" spans="1:8" x14ac:dyDescent="0.25">
      <c r="A59" s="17" t="s">
        <v>94</v>
      </c>
      <c r="B59" s="56" t="s">
        <v>62</v>
      </c>
      <c r="C59" s="57"/>
      <c r="D59" s="57"/>
      <c r="E59" s="57"/>
      <c r="F59" s="58"/>
      <c r="G59" s="16" t="s">
        <v>60</v>
      </c>
      <c r="H59" s="7">
        <f>D59/2734.06</f>
        <v>0</v>
      </c>
    </row>
    <row r="60" spans="1:8" x14ac:dyDescent="0.25">
      <c r="A60" s="17" t="s">
        <v>95</v>
      </c>
      <c r="B60" s="56" t="s">
        <v>64</v>
      </c>
      <c r="C60" s="57"/>
      <c r="D60" s="57"/>
      <c r="E60" s="57"/>
      <c r="F60" s="58"/>
      <c r="G60" s="16" t="s">
        <v>60</v>
      </c>
      <c r="H60" s="7">
        <f>D60/2734.06</f>
        <v>0</v>
      </c>
    </row>
    <row r="61" spans="1:8" x14ac:dyDescent="0.25">
      <c r="A61" s="17" t="s">
        <v>96</v>
      </c>
      <c r="B61" s="56" t="s">
        <v>66</v>
      </c>
      <c r="C61" s="57"/>
      <c r="D61" s="57"/>
      <c r="E61" s="57"/>
      <c r="F61" s="58"/>
      <c r="G61" s="16" t="s">
        <v>12</v>
      </c>
      <c r="H61" s="7">
        <f>D61/2734.06</f>
        <v>0</v>
      </c>
    </row>
    <row r="62" spans="1:8" x14ac:dyDescent="0.25">
      <c r="A62" s="46" t="s">
        <v>97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98</v>
      </c>
      <c r="B63" s="56" t="s">
        <v>99</v>
      </c>
      <c r="C63" s="57"/>
      <c r="D63" s="57"/>
      <c r="E63" s="57"/>
      <c r="F63" s="58"/>
      <c r="G63" s="16" t="s">
        <v>60</v>
      </c>
      <c r="H63" s="7"/>
    </row>
    <row r="64" spans="1:8" x14ac:dyDescent="0.25">
      <c r="A64" s="17" t="s">
        <v>100</v>
      </c>
      <c r="B64" s="56" t="s">
        <v>101</v>
      </c>
      <c r="C64" s="57"/>
      <c r="D64" s="57"/>
      <c r="E64" s="57"/>
      <c r="F64" s="58"/>
      <c r="G64" s="16" t="s">
        <v>60</v>
      </c>
      <c r="H64" s="7"/>
    </row>
    <row r="65" spans="1:8" x14ac:dyDescent="0.25">
      <c r="A65" s="17" t="s">
        <v>102</v>
      </c>
      <c r="B65" s="56" t="s">
        <v>103</v>
      </c>
      <c r="C65" s="57"/>
      <c r="D65" s="57"/>
      <c r="E65" s="57"/>
      <c r="F65" s="58"/>
      <c r="G65" s="16" t="s">
        <v>12</v>
      </c>
      <c r="H65" s="7"/>
    </row>
    <row r="67" spans="1:8" ht="58.5" customHeight="1" x14ac:dyDescent="0.25">
      <c r="A67" s="60" t="s">
        <v>104</v>
      </c>
      <c r="B67" s="60"/>
      <c r="C67" s="60"/>
      <c r="D67" s="60"/>
      <c r="E67" s="60"/>
      <c r="F67" s="60"/>
      <c r="G67" s="60"/>
      <c r="H67" s="60"/>
    </row>
  </sheetData>
  <mergeCells count="73">
    <mergeCell ref="A67:H67"/>
    <mergeCell ref="B60:F60"/>
    <mergeCell ref="B61:F61"/>
    <mergeCell ref="A62:H62"/>
    <mergeCell ref="B63:F63"/>
    <mergeCell ref="B64:F64"/>
    <mergeCell ref="B65:F65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33:C33"/>
    <mergeCell ref="E33:F33"/>
    <mergeCell ref="A34:H34"/>
    <mergeCell ref="B35:F35"/>
    <mergeCell ref="B31:C31"/>
    <mergeCell ref="E31:F31"/>
    <mergeCell ref="B32:C32"/>
    <mergeCell ref="E32:F32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16" workbookViewId="0">
      <selection activeCell="H65" sqref="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262</v>
      </c>
      <c r="F1" t="s">
        <v>33</v>
      </c>
      <c r="G1">
        <v>7472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1047472.84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1045801.9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1670.94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774278.73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759478.73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14800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774278.73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13261.64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273194.11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286455.75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575146.78</v>
      </c>
      <c r="E27" s="49" t="s">
        <v>41</v>
      </c>
      <c r="F27" s="49"/>
      <c r="G27" s="9" t="s">
        <v>42</v>
      </c>
      <c r="H27" s="15">
        <f>D27/$G$1/12</f>
        <v>6.4144671216987872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7253</v>
      </c>
      <c r="E28" s="49" t="s">
        <v>41</v>
      </c>
      <c r="F28" s="49"/>
      <c r="G28" s="9" t="s">
        <v>42</v>
      </c>
      <c r="H28" s="15">
        <f t="shared" ref="H28:H37" si="0">D28/$G$1/12</f>
        <v>8.0890881513204851E-2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49315.199999999997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23733.38</v>
      </c>
      <c r="E30" s="49" t="s">
        <v>41</v>
      </c>
      <c r="F30" s="49"/>
      <c r="G30" s="16" t="s">
        <v>42</v>
      </c>
      <c r="H30" s="15">
        <f t="shared" si="0"/>
        <v>0.26469240720913634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65783.259999999995</v>
      </c>
      <c r="E31" s="49" t="s">
        <v>51</v>
      </c>
      <c r="F31" s="49"/>
      <c r="G31" s="9" t="s">
        <v>42</v>
      </c>
      <c r="H31" s="15">
        <f t="shared" si="0"/>
        <v>0.73366412384011415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9.3683083511777301E-2</v>
      </c>
    </row>
    <row r="33" spans="1:8" ht="15" customHeight="1" x14ac:dyDescent="0.25">
      <c r="A33" s="13" t="s">
        <v>54</v>
      </c>
      <c r="B33" s="51" t="s">
        <v>259</v>
      </c>
      <c r="C33" s="51"/>
      <c r="D33" s="14">
        <v>220788</v>
      </c>
      <c r="E33" s="49" t="s">
        <v>41</v>
      </c>
      <c r="F33" s="49"/>
      <c r="G33" s="9" t="s">
        <v>42</v>
      </c>
      <c r="H33" s="15">
        <f t="shared" si="0"/>
        <v>2.4623929336188435</v>
      </c>
    </row>
    <row r="34" spans="1:8" ht="30" customHeight="1" x14ac:dyDescent="0.25">
      <c r="A34" s="13" t="s">
        <v>55</v>
      </c>
      <c r="B34" s="51" t="s">
        <v>169</v>
      </c>
      <c r="C34" s="51"/>
      <c r="D34" s="14">
        <v>13500</v>
      </c>
      <c r="E34" s="49" t="s">
        <v>170</v>
      </c>
      <c r="F34" s="49"/>
      <c r="G34" s="9" t="s">
        <v>42</v>
      </c>
      <c r="H34" s="15">
        <f t="shared" si="0"/>
        <v>0.15056209850107066</v>
      </c>
    </row>
    <row r="35" spans="1:8" ht="30" customHeight="1" x14ac:dyDescent="0.25">
      <c r="A35" s="13" t="s">
        <v>56</v>
      </c>
      <c r="B35" s="51" t="s">
        <v>264</v>
      </c>
      <c r="C35" s="51"/>
      <c r="D35" s="14">
        <f>6000+39600</f>
        <v>45600</v>
      </c>
      <c r="E35" s="49" t="s">
        <v>41</v>
      </c>
      <c r="F35" s="49"/>
      <c r="G35" s="9" t="s">
        <v>42</v>
      </c>
      <c r="H35" s="15">
        <f t="shared" si="0"/>
        <v>0.50856531049250531</v>
      </c>
    </row>
    <row r="36" spans="1:8" ht="15" customHeight="1" x14ac:dyDescent="0.25">
      <c r="A36" s="13" t="s">
        <v>111</v>
      </c>
      <c r="B36" s="51" t="s">
        <v>265</v>
      </c>
      <c r="C36" s="51"/>
      <c r="D36" s="14">
        <v>3800</v>
      </c>
      <c r="E36" s="49"/>
      <c r="F36" s="49"/>
      <c r="G36" s="9" t="s">
        <v>42</v>
      </c>
      <c r="H36" s="15">
        <f t="shared" si="0"/>
        <v>4.2380442541042111E-2</v>
      </c>
    </row>
    <row r="37" spans="1:8" ht="15" customHeight="1" x14ac:dyDescent="0.25">
      <c r="A37" s="13" t="s">
        <v>125</v>
      </c>
      <c r="B37" s="51" t="s">
        <v>261</v>
      </c>
      <c r="C37" s="51"/>
      <c r="D37" s="14">
        <v>3333.33</v>
      </c>
      <c r="E37" s="49" t="s">
        <v>170</v>
      </c>
      <c r="F37" s="49"/>
      <c r="G37" s="9" t="s">
        <v>42</v>
      </c>
      <c r="H37" s="15">
        <f t="shared" si="0"/>
        <v>3.7175789614561028E-2</v>
      </c>
    </row>
    <row r="38" spans="1:8" ht="15" customHeight="1" x14ac:dyDescent="0.25">
      <c r="A38" s="13" t="s">
        <v>126</v>
      </c>
      <c r="B38" s="51" t="s">
        <v>174</v>
      </c>
      <c r="C38" s="51"/>
      <c r="D38" s="14">
        <v>34624.120000000003</v>
      </c>
      <c r="E38" s="49"/>
      <c r="F38" s="49"/>
      <c r="G38" s="9" t="s">
        <v>42</v>
      </c>
      <c r="H38" s="15">
        <f t="shared" ref="H38" si="1">D38/$G$1/12</f>
        <v>0.38615408636688081</v>
      </c>
    </row>
    <row r="39" spans="1:8" ht="15" customHeight="1" x14ac:dyDescent="0.25">
      <c r="A39" s="13" t="s">
        <v>127</v>
      </c>
      <c r="B39" s="51" t="s">
        <v>266</v>
      </c>
      <c r="C39" s="51"/>
      <c r="D39" s="14">
        <v>24800</v>
      </c>
      <c r="E39" s="49"/>
      <c r="F39" s="49"/>
      <c r="G39" s="9" t="s">
        <v>42</v>
      </c>
      <c r="H39" s="15">
        <f t="shared" ref="H39" si="2">D39/$G$1/12</f>
        <v>0.27658815132048536</v>
      </c>
    </row>
    <row r="40" spans="1:8" ht="15" customHeight="1" x14ac:dyDescent="0.25">
      <c r="A40" s="13" t="s">
        <v>151</v>
      </c>
      <c r="B40" s="51" t="s">
        <v>223</v>
      </c>
      <c r="C40" s="51"/>
      <c r="D40" s="14">
        <v>5471.14</v>
      </c>
      <c r="E40" s="49"/>
      <c r="F40" s="49"/>
      <c r="G40" s="9" t="s">
        <v>42</v>
      </c>
      <c r="H40" s="15">
        <f t="shared" ref="H40" si="3">D40/$G$1/12</f>
        <v>6.1018245895788727E-2</v>
      </c>
    </row>
    <row r="41" spans="1:8" ht="15" customHeight="1" x14ac:dyDescent="0.25">
      <c r="A41" s="13" t="s">
        <v>152</v>
      </c>
      <c r="B41" s="51" t="s">
        <v>123</v>
      </c>
      <c r="C41" s="51"/>
      <c r="D41" s="14">
        <v>23934.19</v>
      </c>
      <c r="E41" s="49"/>
      <c r="F41" s="49"/>
      <c r="G41" s="9" t="s">
        <v>42</v>
      </c>
      <c r="H41" s="15">
        <f t="shared" ref="H41" si="4">D41/$G$1/12</f>
        <v>0.26693199054246963</v>
      </c>
    </row>
    <row r="42" spans="1:8" ht="15" customHeight="1" x14ac:dyDescent="0.25">
      <c r="A42" s="13" t="s">
        <v>153</v>
      </c>
      <c r="B42" s="51" t="s">
        <v>267</v>
      </c>
      <c r="C42" s="51"/>
      <c r="D42" s="14">
        <v>4650</v>
      </c>
      <c r="E42" s="49"/>
      <c r="F42" s="49"/>
      <c r="G42" s="9" t="s">
        <v>42</v>
      </c>
      <c r="H42" s="15">
        <f t="shared" ref="H42" si="5">D42/$G$1/12</f>
        <v>5.1860278372591002E-2</v>
      </c>
    </row>
    <row r="43" spans="1:8" x14ac:dyDescent="0.25">
      <c r="A43" s="46" t="s">
        <v>57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58</v>
      </c>
      <c r="B44" s="56" t="s">
        <v>59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61</v>
      </c>
      <c r="B45" s="56" t="s">
        <v>62</v>
      </c>
      <c r="C45" s="57"/>
      <c r="D45" s="57"/>
      <c r="E45" s="57"/>
      <c r="F45" s="58"/>
      <c r="G45" s="16" t="s">
        <v>60</v>
      </c>
      <c r="H45" s="7">
        <f>D45/2734.06</f>
        <v>0</v>
      </c>
    </row>
    <row r="46" spans="1:8" x14ac:dyDescent="0.25">
      <c r="A46" s="17" t="s">
        <v>63</v>
      </c>
      <c r="B46" s="56" t="s">
        <v>64</v>
      </c>
      <c r="C46" s="57"/>
      <c r="D46" s="57"/>
      <c r="E46" s="57"/>
      <c r="F46" s="58"/>
      <c r="G46" s="16" t="s">
        <v>60</v>
      </c>
      <c r="H46" s="7">
        <f>D46/2734.06</f>
        <v>0</v>
      </c>
    </row>
    <row r="47" spans="1:8" x14ac:dyDescent="0.25">
      <c r="A47" s="17" t="s">
        <v>65</v>
      </c>
      <c r="B47" s="56" t="s">
        <v>66</v>
      </c>
      <c r="C47" s="57"/>
      <c r="D47" s="57"/>
      <c r="E47" s="57"/>
      <c r="F47" s="58"/>
      <c r="G47" s="16" t="s">
        <v>12</v>
      </c>
      <c r="H47" s="7">
        <f>D47/2734.06</f>
        <v>0</v>
      </c>
    </row>
    <row r="48" spans="1:8" x14ac:dyDescent="0.25">
      <c r="A48" s="46" t="s">
        <v>67</v>
      </c>
      <c r="B48" s="46"/>
      <c r="C48" s="46"/>
      <c r="D48" s="46"/>
      <c r="E48" s="46"/>
      <c r="F48" s="46"/>
      <c r="G48" s="46"/>
      <c r="H48" s="46"/>
    </row>
    <row r="49" spans="1:8" x14ac:dyDescent="0.25">
      <c r="A49" s="17" t="s">
        <v>68</v>
      </c>
      <c r="B49" s="56" t="s">
        <v>14</v>
      </c>
      <c r="C49" s="57"/>
      <c r="D49" s="57"/>
      <c r="E49" s="57"/>
      <c r="F49" s="58"/>
      <c r="G49" s="16" t="s">
        <v>12</v>
      </c>
      <c r="H49" s="7">
        <v>0</v>
      </c>
    </row>
    <row r="50" spans="1:8" x14ac:dyDescent="0.25">
      <c r="A50" s="17" t="s">
        <v>69</v>
      </c>
      <c r="B50" s="56" t="s">
        <v>15</v>
      </c>
      <c r="C50" s="57"/>
      <c r="D50" s="57"/>
      <c r="E50" s="57"/>
      <c r="F50" s="58"/>
      <c r="G50" s="16" t="s">
        <v>12</v>
      </c>
      <c r="H50" s="7">
        <v>0</v>
      </c>
    </row>
    <row r="51" spans="1:8" x14ac:dyDescent="0.25">
      <c r="A51" s="17" t="s">
        <v>70</v>
      </c>
      <c r="B51" s="56" t="s">
        <v>16</v>
      </c>
      <c r="C51" s="57"/>
      <c r="D51" s="57"/>
      <c r="E51" s="57"/>
      <c r="F51" s="58"/>
      <c r="G51" s="16" t="s">
        <v>12</v>
      </c>
      <c r="H51" s="7">
        <v>0</v>
      </c>
    </row>
    <row r="52" spans="1:8" x14ac:dyDescent="0.25">
      <c r="A52" s="17" t="s">
        <v>71</v>
      </c>
      <c r="B52" s="56" t="s">
        <v>28</v>
      </c>
      <c r="C52" s="57"/>
      <c r="D52" s="57"/>
      <c r="E52" s="57"/>
      <c r="F52" s="58"/>
      <c r="G52" s="16" t="s">
        <v>12</v>
      </c>
      <c r="H52" s="7">
        <v>27571.46</v>
      </c>
    </row>
    <row r="53" spans="1:8" x14ac:dyDescent="0.25">
      <c r="A53" s="17" t="s">
        <v>72</v>
      </c>
      <c r="B53" s="56" t="s">
        <v>29</v>
      </c>
      <c r="C53" s="57"/>
      <c r="D53" s="57"/>
      <c r="E53" s="57"/>
      <c r="F53" s="58"/>
      <c r="G53" s="16" t="s">
        <v>12</v>
      </c>
      <c r="H53" s="7">
        <v>217651.48</v>
      </c>
    </row>
    <row r="54" spans="1:8" x14ac:dyDescent="0.25">
      <c r="A54" s="17" t="s">
        <v>73</v>
      </c>
      <c r="B54" s="56" t="s">
        <v>30</v>
      </c>
      <c r="C54" s="57"/>
      <c r="D54" s="57"/>
      <c r="E54" s="57"/>
      <c r="F54" s="58"/>
      <c r="G54" s="16" t="s">
        <v>12</v>
      </c>
      <c r="H54" s="7">
        <v>245222.94</v>
      </c>
    </row>
    <row r="55" spans="1:8" x14ac:dyDescent="0.25">
      <c r="A55" s="46" t="s">
        <v>74</v>
      </c>
      <c r="B55" s="46"/>
      <c r="C55" s="46"/>
      <c r="D55" s="46"/>
      <c r="E55" s="46"/>
      <c r="F55" s="46"/>
      <c r="G55" s="46"/>
      <c r="H55" s="46"/>
    </row>
    <row r="56" spans="1:8" ht="33.75" customHeight="1" x14ac:dyDescent="0.25">
      <c r="A56" s="37">
        <v>32</v>
      </c>
      <c r="B56" s="59" t="s">
        <v>75</v>
      </c>
      <c r="C56" s="59"/>
      <c r="D56" s="37" t="s">
        <v>37</v>
      </c>
      <c r="E56" s="37" t="s">
        <v>76</v>
      </c>
      <c r="F56" s="37" t="s">
        <v>77</v>
      </c>
      <c r="G56" s="37" t="s">
        <v>78</v>
      </c>
      <c r="H56" s="37" t="s">
        <v>79</v>
      </c>
    </row>
    <row r="57" spans="1:8" x14ac:dyDescent="0.25">
      <c r="A57" s="2">
        <v>33</v>
      </c>
      <c r="B57" s="47" t="s">
        <v>37</v>
      </c>
      <c r="C57" s="47"/>
      <c r="D57" s="2" t="s">
        <v>80</v>
      </c>
      <c r="E57" s="2" t="s">
        <v>81</v>
      </c>
      <c r="F57" s="2" t="s">
        <v>82</v>
      </c>
      <c r="G57" s="2" t="s">
        <v>82</v>
      </c>
      <c r="H57" s="2" t="s">
        <v>82</v>
      </c>
    </row>
    <row r="58" spans="1:8" x14ac:dyDescent="0.25">
      <c r="A58" s="2">
        <v>34</v>
      </c>
      <c r="B58" s="47" t="s">
        <v>83</v>
      </c>
      <c r="C58" s="47"/>
      <c r="D58" s="2" t="s">
        <v>84</v>
      </c>
      <c r="E58" s="18">
        <v>544.24</v>
      </c>
      <c r="F58" s="18">
        <v>907.15</v>
      </c>
      <c r="G58" s="18">
        <v>6763.38</v>
      </c>
      <c r="H58" s="18">
        <v>7220.82</v>
      </c>
    </row>
    <row r="59" spans="1:8" x14ac:dyDescent="0.25">
      <c r="A59" s="2">
        <v>35</v>
      </c>
      <c r="B59" s="47" t="s">
        <v>85</v>
      </c>
      <c r="C59" s="47"/>
      <c r="D59" s="2" t="s">
        <v>12</v>
      </c>
      <c r="E59" s="18">
        <v>557917.09</v>
      </c>
      <c r="F59" s="18">
        <v>137553.19</v>
      </c>
      <c r="G59" s="18">
        <v>54532.34</v>
      </c>
      <c r="H59" s="18">
        <v>67858.399999999994</v>
      </c>
    </row>
    <row r="60" spans="1:8" x14ac:dyDescent="0.25">
      <c r="A60" s="2">
        <v>36</v>
      </c>
      <c r="B60" s="47" t="s">
        <v>86</v>
      </c>
      <c r="C60" s="47"/>
      <c r="D60" s="2" t="s">
        <v>12</v>
      </c>
      <c r="E60" s="18">
        <v>399821.2</v>
      </c>
      <c r="F60" s="18">
        <v>99129.93</v>
      </c>
      <c r="G60" s="18">
        <v>48511.43</v>
      </c>
      <c r="H60" s="18">
        <v>52746.92</v>
      </c>
    </row>
    <row r="61" spans="1:8" x14ac:dyDescent="0.25">
      <c r="A61" s="2">
        <v>37</v>
      </c>
      <c r="B61" s="47" t="s">
        <v>87</v>
      </c>
      <c r="C61" s="47"/>
      <c r="D61" s="2" t="s">
        <v>12</v>
      </c>
      <c r="E61" s="18">
        <v>158095.89000000001</v>
      </c>
      <c r="F61" s="18">
        <v>38423.26</v>
      </c>
      <c r="G61" s="18">
        <v>6020.91</v>
      </c>
      <c r="H61" s="18">
        <v>15111.48</v>
      </c>
    </row>
    <row r="62" spans="1:8" ht="48" customHeight="1" x14ac:dyDescent="0.25">
      <c r="A62" s="36">
        <v>38</v>
      </c>
      <c r="B62" s="59" t="s">
        <v>88</v>
      </c>
      <c r="C62" s="59"/>
      <c r="D62" s="36" t="s">
        <v>12</v>
      </c>
      <c r="E62" s="14">
        <v>580606.56999999995</v>
      </c>
      <c r="F62" s="14">
        <v>62738.02</v>
      </c>
      <c r="G62" s="14">
        <v>83411</v>
      </c>
      <c r="H62" s="14">
        <v>103794.54</v>
      </c>
    </row>
    <row r="63" spans="1:8" ht="48" customHeight="1" x14ac:dyDescent="0.25">
      <c r="A63" s="36">
        <v>39</v>
      </c>
      <c r="B63" s="59" t="s">
        <v>89</v>
      </c>
      <c r="C63" s="59"/>
      <c r="D63" s="36" t="s">
        <v>12</v>
      </c>
      <c r="E63" s="14">
        <v>399821.2</v>
      </c>
      <c r="F63" s="14">
        <v>99129.93</v>
      </c>
      <c r="G63" s="14">
        <v>48511.43</v>
      </c>
      <c r="H63" s="14">
        <v>52746.92</v>
      </c>
    </row>
    <row r="64" spans="1:8" ht="48" customHeight="1" x14ac:dyDescent="0.25">
      <c r="A64" s="36">
        <v>40</v>
      </c>
      <c r="B64" s="59" t="s">
        <v>90</v>
      </c>
      <c r="C64" s="59"/>
      <c r="D64" s="36" t="s">
        <v>12</v>
      </c>
      <c r="E64" s="14">
        <v>180785.37</v>
      </c>
      <c r="F64" s="14">
        <v>-36391.910000000003</v>
      </c>
      <c r="G64" s="14">
        <v>34899.57</v>
      </c>
      <c r="H64" s="14">
        <v>51047.62</v>
      </c>
    </row>
    <row r="65" spans="1:8" ht="48" customHeight="1" x14ac:dyDescent="0.25">
      <c r="A65" s="36">
        <v>41</v>
      </c>
      <c r="B65" s="59" t="s">
        <v>91</v>
      </c>
      <c r="C65" s="59"/>
      <c r="D65" s="36" t="s">
        <v>12</v>
      </c>
      <c r="E65" s="14" t="s">
        <v>80</v>
      </c>
      <c r="F65" s="14" t="s">
        <v>80</v>
      </c>
      <c r="G65" s="14" t="s">
        <v>80</v>
      </c>
      <c r="H65" s="14" t="s">
        <v>80</v>
      </c>
    </row>
    <row r="66" spans="1:8" x14ac:dyDescent="0.25">
      <c r="A66" s="46" t="s">
        <v>92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93</v>
      </c>
      <c r="B67" s="56" t="s">
        <v>59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94</v>
      </c>
      <c r="B68" s="56" t="s">
        <v>62</v>
      </c>
      <c r="C68" s="57"/>
      <c r="D68" s="57"/>
      <c r="E68" s="57"/>
      <c r="F68" s="58"/>
      <c r="G68" s="16" t="s">
        <v>60</v>
      </c>
      <c r="H68" s="7">
        <f>D68/2734.06</f>
        <v>0</v>
      </c>
    </row>
    <row r="69" spans="1:8" x14ac:dyDescent="0.25">
      <c r="A69" s="17" t="s">
        <v>95</v>
      </c>
      <c r="B69" s="56" t="s">
        <v>64</v>
      </c>
      <c r="C69" s="57"/>
      <c r="D69" s="57"/>
      <c r="E69" s="57"/>
      <c r="F69" s="58"/>
      <c r="G69" s="16" t="s">
        <v>60</v>
      </c>
      <c r="H69" s="7">
        <f>D69/2734.06</f>
        <v>0</v>
      </c>
    </row>
    <row r="70" spans="1:8" x14ac:dyDescent="0.25">
      <c r="A70" s="17" t="s">
        <v>96</v>
      </c>
      <c r="B70" s="56" t="s">
        <v>66</v>
      </c>
      <c r="C70" s="57"/>
      <c r="D70" s="57"/>
      <c r="E70" s="57"/>
      <c r="F70" s="58"/>
      <c r="G70" s="16" t="s">
        <v>12</v>
      </c>
      <c r="H70" s="7">
        <f>D70/2734.06</f>
        <v>0</v>
      </c>
    </row>
    <row r="71" spans="1:8" x14ac:dyDescent="0.25">
      <c r="A71" s="46" t="s">
        <v>97</v>
      </c>
      <c r="B71" s="46"/>
      <c r="C71" s="46"/>
      <c r="D71" s="46"/>
      <c r="E71" s="46"/>
      <c r="F71" s="46"/>
      <c r="G71" s="46"/>
      <c r="H71" s="46"/>
    </row>
    <row r="72" spans="1:8" x14ac:dyDescent="0.25">
      <c r="A72" s="17" t="s">
        <v>98</v>
      </c>
      <c r="B72" s="56" t="s">
        <v>99</v>
      </c>
      <c r="C72" s="57"/>
      <c r="D72" s="57"/>
      <c r="E72" s="57"/>
      <c r="F72" s="58"/>
      <c r="G72" s="16" t="s">
        <v>60</v>
      </c>
      <c r="H72" s="7"/>
    </row>
    <row r="73" spans="1:8" x14ac:dyDescent="0.25">
      <c r="A73" s="17" t="s">
        <v>100</v>
      </c>
      <c r="B73" s="56" t="s">
        <v>101</v>
      </c>
      <c r="C73" s="57"/>
      <c r="D73" s="57"/>
      <c r="E73" s="57"/>
      <c r="F73" s="58"/>
      <c r="G73" s="16" t="s">
        <v>60</v>
      </c>
      <c r="H73" s="7"/>
    </row>
    <row r="74" spans="1:8" x14ac:dyDescent="0.25">
      <c r="A74" s="17" t="s">
        <v>102</v>
      </c>
      <c r="B74" s="56" t="s">
        <v>103</v>
      </c>
      <c r="C74" s="57"/>
      <c r="D74" s="57"/>
      <c r="E74" s="57"/>
      <c r="F74" s="58"/>
      <c r="G74" s="16" t="s">
        <v>12</v>
      </c>
      <c r="H74" s="7"/>
    </row>
    <row r="76" spans="1:8" ht="58.5" customHeight="1" x14ac:dyDescent="0.25">
      <c r="A76" s="60" t="s">
        <v>104</v>
      </c>
      <c r="B76" s="60"/>
      <c r="C76" s="60"/>
      <c r="D76" s="60"/>
      <c r="E76" s="60"/>
      <c r="F76" s="60"/>
      <c r="G76" s="60"/>
      <c r="H76" s="60"/>
    </row>
  </sheetData>
  <mergeCells count="91">
    <mergeCell ref="E41:F41"/>
    <mergeCell ref="B42:C42"/>
    <mergeCell ref="E42:F42"/>
    <mergeCell ref="B73:F73"/>
    <mergeCell ref="B74:F74"/>
    <mergeCell ref="A76:H76"/>
    <mergeCell ref="B38:C38"/>
    <mergeCell ref="E38:F38"/>
    <mergeCell ref="B39:C39"/>
    <mergeCell ref="E39:F39"/>
    <mergeCell ref="B40:C40"/>
    <mergeCell ref="E40:F40"/>
    <mergeCell ref="B41:C41"/>
    <mergeCell ref="B67:F67"/>
    <mergeCell ref="B68:F68"/>
    <mergeCell ref="B69:F69"/>
    <mergeCell ref="B70:F70"/>
    <mergeCell ref="A71:H71"/>
    <mergeCell ref="B72:F72"/>
    <mergeCell ref="B61:C61"/>
    <mergeCell ref="B62:C62"/>
    <mergeCell ref="B63:C63"/>
    <mergeCell ref="B64:C64"/>
    <mergeCell ref="B65:C65"/>
    <mergeCell ref="A66:H66"/>
    <mergeCell ref="A55:H55"/>
    <mergeCell ref="B56:C56"/>
    <mergeCell ref="B57:C57"/>
    <mergeCell ref="B58:C58"/>
    <mergeCell ref="B59:C59"/>
    <mergeCell ref="B60:C60"/>
    <mergeCell ref="B49:F49"/>
    <mergeCell ref="B50:F50"/>
    <mergeCell ref="B51:F51"/>
    <mergeCell ref="B52:F52"/>
    <mergeCell ref="B53:F53"/>
    <mergeCell ref="B54:F54"/>
    <mergeCell ref="A43:H43"/>
    <mergeCell ref="B44:F44"/>
    <mergeCell ref="B45:F45"/>
    <mergeCell ref="B46:F46"/>
    <mergeCell ref="B47:F47"/>
    <mergeCell ref="A48:H4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H65" sqref="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268</v>
      </c>
      <c r="F1" t="s">
        <v>33</v>
      </c>
      <c r="G1">
        <v>4491.6000000000004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6575.62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152841.62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159417.24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1114123.7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949655.23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164468.47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1093316.73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969346.37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123970.36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940475.11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9136.17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173648.59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182784.76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423376.85</v>
      </c>
      <c r="E27" s="49" t="s">
        <v>41</v>
      </c>
      <c r="F27" s="49"/>
      <c r="G27" s="9" t="s">
        <v>42</v>
      </c>
      <c r="H27" s="15">
        <f>D27/$G$1/12</f>
        <v>7.8549746563956413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31163.61</v>
      </c>
      <c r="E28" s="49" t="s">
        <v>41</v>
      </c>
      <c r="F28" s="49"/>
      <c r="G28" s="9" t="s">
        <v>42</v>
      </c>
      <c r="H28" s="15">
        <f t="shared" ref="H28:H42" si="0">D28/$G$1/12</f>
        <v>0.57818316412859561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29644.560000000001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14078.51</v>
      </c>
      <c r="E30" s="49" t="s">
        <v>41</v>
      </c>
      <c r="F30" s="49"/>
      <c r="G30" s="16" t="s">
        <v>42</v>
      </c>
      <c r="H30" s="15">
        <f t="shared" si="0"/>
        <v>0.26120072283076556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85379.839999999997</v>
      </c>
      <c r="E31" s="49" t="s">
        <v>51</v>
      </c>
      <c r="F31" s="49"/>
      <c r="G31" s="9" t="s">
        <v>42</v>
      </c>
      <c r="H31" s="15">
        <f t="shared" si="0"/>
        <v>1.5840650696114225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5.565945320153174E-2</v>
      </c>
    </row>
    <row r="33" spans="1:8" ht="15" customHeight="1" x14ac:dyDescent="0.25">
      <c r="A33" s="13" t="s">
        <v>54</v>
      </c>
      <c r="B33" s="51" t="s">
        <v>259</v>
      </c>
      <c r="C33" s="51"/>
      <c r="D33" s="14">
        <v>147840</v>
      </c>
      <c r="E33" s="49" t="s">
        <v>41</v>
      </c>
      <c r="F33" s="49"/>
      <c r="G33" s="9" t="s">
        <v>42</v>
      </c>
      <c r="H33" s="15">
        <f t="shared" si="0"/>
        <v>2.7428978537714843</v>
      </c>
    </row>
    <row r="34" spans="1:8" ht="30" customHeight="1" x14ac:dyDescent="0.25">
      <c r="A34" s="13" t="s">
        <v>55</v>
      </c>
      <c r="B34" s="51" t="s">
        <v>169</v>
      </c>
      <c r="C34" s="51"/>
      <c r="D34" s="14">
        <v>9000</v>
      </c>
      <c r="E34" s="49" t="s">
        <v>170</v>
      </c>
      <c r="F34" s="49"/>
      <c r="G34" s="9" t="s">
        <v>42</v>
      </c>
      <c r="H34" s="15">
        <f t="shared" si="0"/>
        <v>0.16697835960459526</v>
      </c>
    </row>
    <row r="35" spans="1:8" ht="30" customHeight="1" x14ac:dyDescent="0.25">
      <c r="A35" s="13" t="s">
        <v>56</v>
      </c>
      <c r="B35" s="51" t="s">
        <v>120</v>
      </c>
      <c r="C35" s="51"/>
      <c r="D35" s="14">
        <f>3000+19800+10000</f>
        <v>32800</v>
      </c>
      <c r="E35" s="49" t="s">
        <v>41</v>
      </c>
      <c r="F35" s="49"/>
      <c r="G35" s="9" t="s">
        <v>42</v>
      </c>
      <c r="H35" s="15">
        <f t="shared" si="0"/>
        <v>0.60854335500341372</v>
      </c>
    </row>
    <row r="36" spans="1:8" ht="15" customHeight="1" x14ac:dyDescent="0.25">
      <c r="A36" s="13" t="s">
        <v>111</v>
      </c>
      <c r="B36" s="51" t="s">
        <v>122</v>
      </c>
      <c r="C36" s="51"/>
      <c r="D36" s="14">
        <v>762.71</v>
      </c>
      <c r="E36" s="49"/>
      <c r="F36" s="49"/>
      <c r="G36" s="9" t="s">
        <v>42</v>
      </c>
      <c r="H36" s="15">
        <f t="shared" si="0"/>
        <v>1.4150673850446759E-2</v>
      </c>
    </row>
    <row r="37" spans="1:8" ht="15" customHeight="1" x14ac:dyDescent="0.25">
      <c r="A37" s="13" t="s">
        <v>125</v>
      </c>
      <c r="B37" s="51" t="s">
        <v>261</v>
      </c>
      <c r="C37" s="51"/>
      <c r="D37" s="14">
        <v>2222.2199999999998</v>
      </c>
      <c r="E37" s="49" t="s">
        <v>170</v>
      </c>
      <c r="F37" s="49"/>
      <c r="G37" s="9" t="s">
        <v>42</v>
      </c>
      <c r="H37" s="15">
        <f t="shared" si="0"/>
        <v>4.1229183364502618E-2</v>
      </c>
    </row>
    <row r="38" spans="1:8" ht="15" customHeight="1" x14ac:dyDescent="0.25">
      <c r="A38" s="13" t="s">
        <v>126</v>
      </c>
      <c r="B38" s="51" t="s">
        <v>253</v>
      </c>
      <c r="C38" s="51"/>
      <c r="D38" s="14">
        <v>29826.84</v>
      </c>
      <c r="E38" s="49"/>
      <c r="F38" s="49"/>
      <c r="G38" s="9" t="s">
        <v>42</v>
      </c>
      <c r="H38" s="15">
        <f t="shared" si="0"/>
        <v>0.55338186837652503</v>
      </c>
    </row>
    <row r="39" spans="1:8" ht="15" customHeight="1" x14ac:dyDescent="0.25">
      <c r="A39" s="13" t="s">
        <v>127</v>
      </c>
      <c r="B39" s="51" t="s">
        <v>266</v>
      </c>
      <c r="C39" s="51"/>
      <c r="D39" s="14">
        <v>18400</v>
      </c>
      <c r="E39" s="49"/>
      <c r="F39" s="49"/>
      <c r="G39" s="9" t="s">
        <v>42</v>
      </c>
      <c r="H39" s="15">
        <f t="shared" si="0"/>
        <v>0.34137797963606137</v>
      </c>
    </row>
    <row r="40" spans="1:8" ht="15" customHeight="1" x14ac:dyDescent="0.25">
      <c r="A40" s="13" t="s">
        <v>151</v>
      </c>
      <c r="B40" s="51" t="s">
        <v>270</v>
      </c>
      <c r="C40" s="51"/>
      <c r="D40" s="14">
        <v>3045.69</v>
      </c>
      <c r="E40" s="49"/>
      <c r="F40" s="49"/>
      <c r="G40" s="9" t="s">
        <v>42</v>
      </c>
      <c r="H40" s="15">
        <f t="shared" si="0"/>
        <v>5.650714667379108E-2</v>
      </c>
    </row>
    <row r="41" spans="1:8" ht="15" customHeight="1" x14ac:dyDescent="0.25">
      <c r="A41" s="13" t="s">
        <v>152</v>
      </c>
      <c r="B41" s="51" t="s">
        <v>271</v>
      </c>
      <c r="C41" s="51"/>
      <c r="D41" s="14">
        <v>1350</v>
      </c>
      <c r="E41" s="49"/>
      <c r="F41" s="49"/>
      <c r="G41" s="9" t="s">
        <v>42</v>
      </c>
      <c r="H41" s="15">
        <f t="shared" si="0"/>
        <v>2.5046753940689285E-2</v>
      </c>
    </row>
    <row r="42" spans="1:8" ht="15" customHeight="1" x14ac:dyDescent="0.25">
      <c r="A42" s="13" t="s">
        <v>153</v>
      </c>
      <c r="B42" s="51" t="s">
        <v>131</v>
      </c>
      <c r="C42" s="51"/>
      <c r="D42" s="14">
        <v>1271.18</v>
      </c>
      <c r="E42" s="49"/>
      <c r="F42" s="49"/>
      <c r="G42" s="9" t="s">
        <v>42</v>
      </c>
      <c r="H42" s="15">
        <f t="shared" si="0"/>
        <v>2.3584394573574377E-2</v>
      </c>
    </row>
    <row r="43" spans="1:8" x14ac:dyDescent="0.25">
      <c r="A43" s="46" t="s">
        <v>57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58</v>
      </c>
      <c r="B44" s="56" t="s">
        <v>59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61</v>
      </c>
      <c r="B45" s="56" t="s">
        <v>62</v>
      </c>
      <c r="C45" s="57"/>
      <c r="D45" s="57"/>
      <c r="E45" s="57"/>
      <c r="F45" s="58"/>
      <c r="G45" s="16" t="s">
        <v>60</v>
      </c>
      <c r="H45" s="7">
        <f>D45/2734.06</f>
        <v>0</v>
      </c>
    </row>
    <row r="46" spans="1:8" x14ac:dyDescent="0.25">
      <c r="A46" s="17" t="s">
        <v>63</v>
      </c>
      <c r="B46" s="56" t="s">
        <v>64</v>
      </c>
      <c r="C46" s="57"/>
      <c r="D46" s="57"/>
      <c r="E46" s="57"/>
      <c r="F46" s="58"/>
      <c r="G46" s="16" t="s">
        <v>60</v>
      </c>
      <c r="H46" s="7">
        <f>D46/2734.06</f>
        <v>0</v>
      </c>
    </row>
    <row r="47" spans="1:8" x14ac:dyDescent="0.25">
      <c r="A47" s="17" t="s">
        <v>65</v>
      </c>
      <c r="B47" s="56" t="s">
        <v>66</v>
      </c>
      <c r="C47" s="57"/>
      <c r="D47" s="57"/>
      <c r="E47" s="57"/>
      <c r="F47" s="58"/>
      <c r="G47" s="16" t="s">
        <v>12</v>
      </c>
      <c r="H47" s="7">
        <f>D47/2734.06</f>
        <v>0</v>
      </c>
    </row>
    <row r="48" spans="1:8" x14ac:dyDescent="0.25">
      <c r="A48" s="46" t="s">
        <v>67</v>
      </c>
      <c r="B48" s="46"/>
      <c r="C48" s="46"/>
      <c r="D48" s="46"/>
      <c r="E48" s="46"/>
      <c r="F48" s="46"/>
      <c r="G48" s="46"/>
      <c r="H48" s="46"/>
    </row>
    <row r="49" spans="1:8" x14ac:dyDescent="0.25">
      <c r="A49" s="17" t="s">
        <v>68</v>
      </c>
      <c r="B49" s="56" t="s">
        <v>14</v>
      </c>
      <c r="C49" s="57"/>
      <c r="D49" s="57"/>
      <c r="E49" s="57"/>
      <c r="F49" s="58"/>
      <c r="G49" s="16" t="s">
        <v>12</v>
      </c>
      <c r="H49" s="7">
        <v>13956.37</v>
      </c>
    </row>
    <row r="50" spans="1:8" x14ac:dyDescent="0.25">
      <c r="A50" s="17" t="s">
        <v>69</v>
      </c>
      <c r="B50" s="56" t="s">
        <v>15</v>
      </c>
      <c r="C50" s="57"/>
      <c r="D50" s="57"/>
      <c r="E50" s="57"/>
      <c r="F50" s="58"/>
      <c r="G50" s="16" t="s">
        <v>12</v>
      </c>
      <c r="H50" s="7">
        <v>257282.43</v>
      </c>
    </row>
    <row r="51" spans="1:8" x14ac:dyDescent="0.25">
      <c r="A51" s="17" t="s">
        <v>70</v>
      </c>
      <c r="B51" s="56" t="s">
        <v>16</v>
      </c>
      <c r="C51" s="57"/>
      <c r="D51" s="57"/>
      <c r="E51" s="57"/>
      <c r="F51" s="58"/>
      <c r="G51" s="16" t="s">
        <v>12</v>
      </c>
      <c r="H51" s="7">
        <v>271238.8</v>
      </c>
    </row>
    <row r="52" spans="1:8" x14ac:dyDescent="0.25">
      <c r="A52" s="17" t="s">
        <v>71</v>
      </c>
      <c r="B52" s="56" t="s">
        <v>28</v>
      </c>
      <c r="C52" s="57"/>
      <c r="D52" s="57"/>
      <c r="E52" s="57"/>
      <c r="F52" s="58"/>
      <c r="G52" s="16" t="s">
        <v>12</v>
      </c>
      <c r="H52" s="7">
        <v>15683.28</v>
      </c>
    </row>
    <row r="53" spans="1:8" x14ac:dyDescent="0.25">
      <c r="A53" s="17" t="s">
        <v>72</v>
      </c>
      <c r="B53" s="56" t="s">
        <v>29</v>
      </c>
      <c r="C53" s="57"/>
      <c r="D53" s="57"/>
      <c r="E53" s="57"/>
      <c r="F53" s="58"/>
      <c r="G53" s="16" t="s">
        <v>12</v>
      </c>
      <c r="H53" s="7">
        <v>224559.85</v>
      </c>
    </row>
    <row r="54" spans="1:8" x14ac:dyDescent="0.25">
      <c r="A54" s="17" t="s">
        <v>73</v>
      </c>
      <c r="B54" s="56" t="s">
        <v>30</v>
      </c>
      <c r="C54" s="57"/>
      <c r="D54" s="57"/>
      <c r="E54" s="57"/>
      <c r="F54" s="58"/>
      <c r="G54" s="16" t="s">
        <v>12</v>
      </c>
      <c r="H54" s="7">
        <v>240243.13</v>
      </c>
    </row>
    <row r="55" spans="1:8" x14ac:dyDescent="0.25">
      <c r="A55" s="46" t="s">
        <v>74</v>
      </c>
      <c r="B55" s="46"/>
      <c r="C55" s="46"/>
      <c r="D55" s="46"/>
      <c r="E55" s="46"/>
      <c r="F55" s="46"/>
      <c r="G55" s="46"/>
      <c r="H55" s="46"/>
    </row>
    <row r="56" spans="1:8" ht="33.75" customHeight="1" x14ac:dyDescent="0.25">
      <c r="A56" s="37">
        <v>32</v>
      </c>
      <c r="B56" s="59" t="s">
        <v>75</v>
      </c>
      <c r="C56" s="59"/>
      <c r="D56" s="37" t="s">
        <v>37</v>
      </c>
      <c r="E56" s="37" t="s">
        <v>76</v>
      </c>
      <c r="F56" s="37" t="s">
        <v>77</v>
      </c>
      <c r="G56" s="37" t="s">
        <v>78</v>
      </c>
      <c r="H56" s="37" t="s">
        <v>79</v>
      </c>
    </row>
    <row r="57" spans="1:8" x14ac:dyDescent="0.25">
      <c r="A57" s="2">
        <v>33</v>
      </c>
      <c r="B57" s="47" t="s">
        <v>37</v>
      </c>
      <c r="C57" s="47"/>
      <c r="D57" s="2" t="s">
        <v>80</v>
      </c>
      <c r="E57" s="2" t="s">
        <v>81</v>
      </c>
      <c r="F57" s="2" t="s">
        <v>82</v>
      </c>
      <c r="G57" s="2" t="s">
        <v>82</v>
      </c>
      <c r="H57" s="2" t="s">
        <v>82</v>
      </c>
    </row>
    <row r="58" spans="1:8" x14ac:dyDescent="0.25">
      <c r="A58" s="2">
        <v>34</v>
      </c>
      <c r="B58" s="47" t="s">
        <v>83</v>
      </c>
      <c r="C58" s="47"/>
      <c r="D58" s="2" t="s">
        <v>84</v>
      </c>
      <c r="E58" s="18">
        <v>662.94</v>
      </c>
      <c r="F58" s="18">
        <v>3496.07</v>
      </c>
      <c r="G58" s="18">
        <v>5583.62</v>
      </c>
      <c r="H58" s="18">
        <v>8768.5</v>
      </c>
    </row>
    <row r="59" spans="1:8" x14ac:dyDescent="0.25">
      <c r="A59" s="2">
        <v>35</v>
      </c>
      <c r="B59" s="47" t="s">
        <v>85</v>
      </c>
      <c r="C59" s="47"/>
      <c r="D59" s="2" t="s">
        <v>12</v>
      </c>
      <c r="E59" s="18">
        <v>624352.76</v>
      </c>
      <c r="F59" s="18">
        <v>302715.19</v>
      </c>
      <c r="G59" s="18">
        <v>57963.64</v>
      </c>
      <c r="H59" s="18">
        <v>91784.7</v>
      </c>
    </row>
    <row r="60" spans="1:8" x14ac:dyDescent="0.25">
      <c r="A60" s="2">
        <v>36</v>
      </c>
      <c r="B60" s="47" t="s">
        <v>86</v>
      </c>
      <c r="C60" s="47"/>
      <c r="D60" s="2" t="s">
        <v>12</v>
      </c>
      <c r="E60" s="18">
        <v>661816.85</v>
      </c>
      <c r="F60" s="18">
        <v>297632.15999999997</v>
      </c>
      <c r="G60" s="18">
        <v>57610.41</v>
      </c>
      <c r="H60" s="18">
        <v>92479.47</v>
      </c>
    </row>
    <row r="61" spans="1:8" x14ac:dyDescent="0.25">
      <c r="A61" s="2">
        <v>37</v>
      </c>
      <c r="B61" s="47" t="s">
        <v>87</v>
      </c>
      <c r="C61" s="47"/>
      <c r="D61" s="2" t="s">
        <v>12</v>
      </c>
      <c r="E61" s="18">
        <v>-37464.089999999997</v>
      </c>
      <c r="F61" s="18">
        <v>5083.03</v>
      </c>
      <c r="G61" s="18">
        <v>353.23</v>
      </c>
      <c r="H61" s="18">
        <v>-694.77</v>
      </c>
    </row>
    <row r="62" spans="1:8" ht="48" customHeight="1" x14ac:dyDescent="0.25">
      <c r="A62" s="36">
        <v>38</v>
      </c>
      <c r="B62" s="59" t="s">
        <v>88</v>
      </c>
      <c r="C62" s="59"/>
      <c r="D62" s="36" t="s">
        <v>12</v>
      </c>
      <c r="E62" s="14">
        <v>703640.49</v>
      </c>
      <c r="F62" s="14">
        <v>301981.59999999998</v>
      </c>
      <c r="G62" s="14">
        <v>74627.429999999993</v>
      </c>
      <c r="H62" s="14">
        <v>119195.82</v>
      </c>
    </row>
    <row r="63" spans="1:8" ht="48" customHeight="1" x14ac:dyDescent="0.25">
      <c r="A63" s="36">
        <v>39</v>
      </c>
      <c r="B63" s="59" t="s">
        <v>89</v>
      </c>
      <c r="C63" s="59"/>
      <c r="D63" s="36" t="s">
        <v>12</v>
      </c>
      <c r="E63" s="14">
        <v>661816.85</v>
      </c>
      <c r="F63" s="14">
        <v>297632.15999999997</v>
      </c>
      <c r="G63" s="14">
        <v>57610.41</v>
      </c>
      <c r="H63" s="14">
        <v>92479.47</v>
      </c>
    </row>
    <row r="64" spans="1:8" ht="48" customHeight="1" x14ac:dyDescent="0.25">
      <c r="A64" s="36">
        <v>40</v>
      </c>
      <c r="B64" s="59" t="s">
        <v>90</v>
      </c>
      <c r="C64" s="59"/>
      <c r="D64" s="36" t="s">
        <v>12</v>
      </c>
      <c r="E64" s="14">
        <v>41823.64</v>
      </c>
      <c r="F64" s="14">
        <v>4349.4399999999996</v>
      </c>
      <c r="G64" s="14">
        <v>17017.02</v>
      </c>
      <c r="H64" s="14">
        <v>26716.35</v>
      </c>
    </row>
    <row r="65" spans="1:8" ht="48" customHeight="1" x14ac:dyDescent="0.25">
      <c r="A65" s="36">
        <v>41</v>
      </c>
      <c r="B65" s="59" t="s">
        <v>91</v>
      </c>
      <c r="C65" s="59"/>
      <c r="D65" s="36" t="s">
        <v>12</v>
      </c>
      <c r="E65" s="14" t="s">
        <v>80</v>
      </c>
      <c r="F65" s="14" t="s">
        <v>80</v>
      </c>
      <c r="G65" s="14" t="s">
        <v>80</v>
      </c>
      <c r="H65" s="14" t="s">
        <v>80</v>
      </c>
    </row>
    <row r="66" spans="1:8" x14ac:dyDescent="0.25">
      <c r="A66" s="46" t="s">
        <v>92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93</v>
      </c>
      <c r="B67" s="56" t="s">
        <v>59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94</v>
      </c>
      <c r="B68" s="56" t="s">
        <v>62</v>
      </c>
      <c r="C68" s="57"/>
      <c r="D68" s="57"/>
      <c r="E68" s="57"/>
      <c r="F68" s="58"/>
      <c r="G68" s="16" t="s">
        <v>60</v>
      </c>
      <c r="H68" s="7">
        <f>D68/2734.06</f>
        <v>0</v>
      </c>
    </row>
    <row r="69" spans="1:8" x14ac:dyDescent="0.25">
      <c r="A69" s="17" t="s">
        <v>95</v>
      </c>
      <c r="B69" s="56" t="s">
        <v>64</v>
      </c>
      <c r="C69" s="57"/>
      <c r="D69" s="57"/>
      <c r="E69" s="57"/>
      <c r="F69" s="58"/>
      <c r="G69" s="16" t="s">
        <v>60</v>
      </c>
      <c r="H69" s="7">
        <f>D69/2734.06</f>
        <v>0</v>
      </c>
    </row>
    <row r="70" spans="1:8" x14ac:dyDescent="0.25">
      <c r="A70" s="17" t="s">
        <v>96</v>
      </c>
      <c r="B70" s="56" t="s">
        <v>66</v>
      </c>
      <c r="C70" s="57"/>
      <c r="D70" s="57"/>
      <c r="E70" s="57"/>
      <c r="F70" s="58"/>
      <c r="G70" s="16" t="s">
        <v>12</v>
      </c>
      <c r="H70" s="7">
        <f>D70/2734.06</f>
        <v>0</v>
      </c>
    </row>
    <row r="71" spans="1:8" x14ac:dyDescent="0.25">
      <c r="A71" s="46" t="s">
        <v>97</v>
      </c>
      <c r="B71" s="46"/>
      <c r="C71" s="46"/>
      <c r="D71" s="46"/>
      <c r="E71" s="46"/>
      <c r="F71" s="46"/>
      <c r="G71" s="46"/>
      <c r="H71" s="46"/>
    </row>
    <row r="72" spans="1:8" x14ac:dyDescent="0.25">
      <c r="A72" s="17" t="s">
        <v>98</v>
      </c>
      <c r="B72" s="56" t="s">
        <v>99</v>
      </c>
      <c r="C72" s="57"/>
      <c r="D72" s="57"/>
      <c r="E72" s="57"/>
      <c r="F72" s="58"/>
      <c r="G72" s="16" t="s">
        <v>60</v>
      </c>
      <c r="H72" s="7"/>
    </row>
    <row r="73" spans="1:8" x14ac:dyDescent="0.25">
      <c r="A73" s="17" t="s">
        <v>100</v>
      </c>
      <c r="B73" s="56" t="s">
        <v>101</v>
      </c>
      <c r="C73" s="57"/>
      <c r="D73" s="57"/>
      <c r="E73" s="57"/>
      <c r="F73" s="58"/>
      <c r="G73" s="16" t="s">
        <v>60</v>
      </c>
      <c r="H73" s="7"/>
    </row>
    <row r="74" spans="1:8" x14ac:dyDescent="0.25">
      <c r="A74" s="17" t="s">
        <v>102</v>
      </c>
      <c r="B74" s="56" t="s">
        <v>103</v>
      </c>
      <c r="C74" s="57"/>
      <c r="D74" s="57"/>
      <c r="E74" s="57"/>
      <c r="F74" s="58"/>
      <c r="G74" s="16" t="s">
        <v>12</v>
      </c>
      <c r="H74" s="7"/>
    </row>
    <row r="76" spans="1:8" ht="58.5" customHeight="1" x14ac:dyDescent="0.25">
      <c r="A76" s="60" t="s">
        <v>104</v>
      </c>
      <c r="B76" s="60"/>
      <c r="C76" s="60"/>
      <c r="D76" s="60"/>
      <c r="E76" s="60"/>
      <c r="F76" s="60"/>
      <c r="G76" s="60"/>
      <c r="H76" s="60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3:C63"/>
    <mergeCell ref="B64:C64"/>
    <mergeCell ref="B65:C65"/>
    <mergeCell ref="A66:H66"/>
    <mergeCell ref="B67:F67"/>
    <mergeCell ref="B68:F68"/>
    <mergeCell ref="B57:C57"/>
    <mergeCell ref="B58:C58"/>
    <mergeCell ref="B59:C59"/>
    <mergeCell ref="B60:C60"/>
    <mergeCell ref="B61:C61"/>
    <mergeCell ref="B62:C62"/>
    <mergeCell ref="B51:F51"/>
    <mergeCell ref="B52:F52"/>
    <mergeCell ref="B53:F53"/>
    <mergeCell ref="B54:F54"/>
    <mergeCell ref="A55:H55"/>
    <mergeCell ref="B56:C56"/>
    <mergeCell ref="B45:F45"/>
    <mergeCell ref="B46:F46"/>
    <mergeCell ref="B47:F47"/>
    <mergeCell ref="A48:H48"/>
    <mergeCell ref="B49:F49"/>
    <mergeCell ref="B50:F50"/>
    <mergeCell ref="B41:C41"/>
    <mergeCell ref="E41:F41"/>
    <mergeCell ref="B42:C42"/>
    <mergeCell ref="E42:F42"/>
    <mergeCell ref="A43:H43"/>
    <mergeCell ref="B44:F44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272</v>
      </c>
      <c r="F1" t="s">
        <v>33</v>
      </c>
      <c r="G1">
        <v>2119.6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415377.44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415377.44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0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321942.59000000003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310742.59000000003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11200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321942.59000000003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15986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93434.85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109420.85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165599.31</v>
      </c>
      <c r="E27" s="49" t="s">
        <v>41</v>
      </c>
      <c r="F27" s="49"/>
      <c r="G27" s="9" t="s">
        <v>42</v>
      </c>
      <c r="H27" s="15">
        <f>D27/$G$1/12</f>
        <v>6.5106352613700702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17831.36</v>
      </c>
      <c r="E28" s="49" t="s">
        <v>41</v>
      </c>
      <c r="F28" s="49"/>
      <c r="G28" s="9" t="s">
        <v>42</v>
      </c>
      <c r="H28" s="15">
        <f t="shared" ref="H28:H42" si="0">D28/$G$1/12</f>
        <v>0.70105051267534757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13989.36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6077.03</v>
      </c>
      <c r="E30" s="49" t="s">
        <v>41</v>
      </c>
      <c r="F30" s="49"/>
      <c r="G30" s="16" t="s">
        <v>42</v>
      </c>
      <c r="H30" s="15">
        <f t="shared" si="0"/>
        <v>0.23892204503994463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33416.06</v>
      </c>
      <c r="E31" s="49" t="s">
        <v>51</v>
      </c>
      <c r="F31" s="49"/>
      <c r="G31" s="9" t="s">
        <v>42</v>
      </c>
      <c r="H31" s="15">
        <f t="shared" si="0"/>
        <v>1.3137722526262816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0.11794678241177581</v>
      </c>
    </row>
    <row r="33" spans="1:8" ht="15" customHeight="1" x14ac:dyDescent="0.25">
      <c r="A33" s="13" t="s">
        <v>54</v>
      </c>
      <c r="B33" s="51" t="s">
        <v>259</v>
      </c>
      <c r="C33" s="51"/>
      <c r="D33" s="14">
        <v>73920</v>
      </c>
      <c r="E33" s="49" t="s">
        <v>41</v>
      </c>
      <c r="F33" s="49"/>
      <c r="G33" s="9" t="s">
        <v>42</v>
      </c>
      <c r="H33" s="15">
        <f t="shared" si="0"/>
        <v>2.9062087186261558</v>
      </c>
    </row>
    <row r="34" spans="1:8" ht="30" customHeight="1" x14ac:dyDescent="0.25">
      <c r="A34" s="13" t="s">
        <v>55</v>
      </c>
      <c r="B34" s="51" t="s">
        <v>169</v>
      </c>
      <c r="C34" s="51"/>
      <c r="D34" s="14">
        <v>4500</v>
      </c>
      <c r="E34" s="49" t="s">
        <v>170</v>
      </c>
      <c r="F34" s="49"/>
      <c r="G34" s="9" t="s">
        <v>42</v>
      </c>
      <c r="H34" s="15">
        <f t="shared" si="0"/>
        <v>0.17692017361766374</v>
      </c>
    </row>
    <row r="35" spans="1:8" ht="30" customHeight="1" x14ac:dyDescent="0.25">
      <c r="A35" s="13" t="s">
        <v>56</v>
      </c>
      <c r="B35" s="51" t="s">
        <v>120</v>
      </c>
      <c r="C35" s="51"/>
      <c r="D35" s="14">
        <f>3000+19800+10000</f>
        <v>32800</v>
      </c>
      <c r="E35" s="49" t="s">
        <v>41</v>
      </c>
      <c r="F35" s="49"/>
      <c r="G35" s="9" t="s">
        <v>42</v>
      </c>
      <c r="H35" s="15">
        <f t="shared" si="0"/>
        <v>1.2895514877020822</v>
      </c>
    </row>
    <row r="36" spans="1:8" ht="15" customHeight="1" x14ac:dyDescent="0.25">
      <c r="A36" s="13" t="s">
        <v>111</v>
      </c>
      <c r="B36" s="51" t="s">
        <v>274</v>
      </c>
      <c r="C36" s="51"/>
      <c r="D36" s="14">
        <v>10000</v>
      </c>
      <c r="E36" s="49"/>
      <c r="F36" s="49"/>
      <c r="G36" s="9" t="s">
        <v>42</v>
      </c>
      <c r="H36" s="15">
        <f t="shared" si="0"/>
        <v>0.39315594137258603</v>
      </c>
    </row>
    <row r="37" spans="1:8" ht="15" customHeight="1" x14ac:dyDescent="0.25">
      <c r="A37" s="13" t="s">
        <v>125</v>
      </c>
      <c r="B37" s="51" t="s">
        <v>261</v>
      </c>
      <c r="C37" s="51"/>
      <c r="D37" s="14">
        <v>1111.1099999999999</v>
      </c>
      <c r="E37" s="49" t="s">
        <v>170</v>
      </c>
      <c r="F37" s="49"/>
      <c r="G37" s="9" t="s">
        <v>42</v>
      </c>
      <c r="H37" s="15">
        <f t="shared" si="0"/>
        <v>4.3683949801849399E-2</v>
      </c>
    </row>
    <row r="38" spans="1:8" ht="15" customHeight="1" x14ac:dyDescent="0.25">
      <c r="A38" s="13" t="s">
        <v>126</v>
      </c>
      <c r="B38" s="51" t="s">
        <v>253</v>
      </c>
      <c r="C38" s="51"/>
      <c r="D38" s="14">
        <v>14302.61</v>
      </c>
      <c r="E38" s="49"/>
      <c r="F38" s="49"/>
      <c r="G38" s="9" t="s">
        <v>42</v>
      </c>
      <c r="H38" s="15">
        <f t="shared" si="0"/>
        <v>0.56231560986349627</v>
      </c>
    </row>
    <row r="39" spans="1:8" ht="15" customHeight="1" x14ac:dyDescent="0.25">
      <c r="A39" s="13" t="s">
        <v>127</v>
      </c>
      <c r="B39" s="51" t="s">
        <v>266</v>
      </c>
      <c r="C39" s="51"/>
      <c r="D39" s="14">
        <v>12000</v>
      </c>
      <c r="E39" s="49"/>
      <c r="F39" s="49"/>
      <c r="G39" s="9" t="s">
        <v>42</v>
      </c>
      <c r="H39" s="15">
        <f t="shared" si="0"/>
        <v>0.47178712964710323</v>
      </c>
    </row>
    <row r="40" spans="1:8" ht="15" customHeight="1" x14ac:dyDescent="0.25">
      <c r="A40" s="13" t="s">
        <v>151</v>
      </c>
      <c r="B40" s="51" t="s">
        <v>270</v>
      </c>
      <c r="C40" s="51"/>
      <c r="D40" s="14">
        <v>1460.47</v>
      </c>
      <c r="E40" s="49"/>
      <c r="F40" s="49"/>
      <c r="G40" s="9" t="s">
        <v>42</v>
      </c>
      <c r="H40" s="15">
        <f t="shared" si="0"/>
        <v>5.7419245769642073E-2</v>
      </c>
    </row>
    <row r="41" spans="1:8" ht="15" customHeight="1" x14ac:dyDescent="0.25">
      <c r="A41" s="13" t="s">
        <v>152</v>
      </c>
      <c r="B41" s="51" t="s">
        <v>271</v>
      </c>
      <c r="C41" s="51"/>
      <c r="D41" s="14">
        <v>1350</v>
      </c>
      <c r="E41" s="49"/>
      <c r="F41" s="49"/>
      <c r="G41" s="9" t="s">
        <v>42</v>
      </c>
      <c r="H41" s="15">
        <f t="shared" si="0"/>
        <v>5.3076052085299114E-2</v>
      </c>
    </row>
    <row r="42" spans="1:8" ht="29.25" customHeight="1" x14ac:dyDescent="0.25">
      <c r="A42" s="13" t="s">
        <v>153</v>
      </c>
      <c r="B42" s="51" t="s">
        <v>210</v>
      </c>
      <c r="C42" s="51"/>
      <c r="D42" s="14">
        <v>712.5</v>
      </c>
      <c r="E42" s="49"/>
      <c r="F42" s="49"/>
      <c r="G42" s="9" t="s">
        <v>42</v>
      </c>
      <c r="H42" s="15">
        <f t="shared" si="0"/>
        <v>2.8012360822796758E-2</v>
      </c>
    </row>
    <row r="43" spans="1:8" x14ac:dyDescent="0.25">
      <c r="A43" s="46" t="s">
        <v>57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58</v>
      </c>
      <c r="B44" s="56" t="s">
        <v>59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61</v>
      </c>
      <c r="B45" s="56" t="s">
        <v>62</v>
      </c>
      <c r="C45" s="57"/>
      <c r="D45" s="57"/>
      <c r="E45" s="57"/>
      <c r="F45" s="58"/>
      <c r="G45" s="16" t="s">
        <v>60</v>
      </c>
      <c r="H45" s="7">
        <f>D45/2734.06</f>
        <v>0</v>
      </c>
    </row>
    <row r="46" spans="1:8" x14ac:dyDescent="0.25">
      <c r="A46" s="17" t="s">
        <v>63</v>
      </c>
      <c r="B46" s="56" t="s">
        <v>64</v>
      </c>
      <c r="C46" s="57"/>
      <c r="D46" s="57"/>
      <c r="E46" s="57"/>
      <c r="F46" s="58"/>
      <c r="G46" s="16" t="s">
        <v>60</v>
      </c>
      <c r="H46" s="7">
        <f>D46/2734.06</f>
        <v>0</v>
      </c>
    </row>
    <row r="47" spans="1:8" x14ac:dyDescent="0.25">
      <c r="A47" s="17" t="s">
        <v>65</v>
      </c>
      <c r="B47" s="56" t="s">
        <v>66</v>
      </c>
      <c r="C47" s="57"/>
      <c r="D47" s="57"/>
      <c r="E47" s="57"/>
      <c r="F47" s="58"/>
      <c r="G47" s="16" t="s">
        <v>12</v>
      </c>
      <c r="H47" s="7">
        <f>D47/2734.06</f>
        <v>0</v>
      </c>
    </row>
    <row r="48" spans="1:8" x14ac:dyDescent="0.25">
      <c r="A48" s="46" t="s">
        <v>67</v>
      </c>
      <c r="B48" s="46"/>
      <c r="C48" s="46"/>
      <c r="D48" s="46"/>
      <c r="E48" s="46"/>
      <c r="F48" s="46"/>
      <c r="G48" s="46"/>
      <c r="H48" s="46"/>
    </row>
    <row r="49" spans="1:8" x14ac:dyDescent="0.25">
      <c r="A49" s="17" t="s">
        <v>68</v>
      </c>
      <c r="B49" s="56" t="s">
        <v>14</v>
      </c>
      <c r="C49" s="57"/>
      <c r="D49" s="57"/>
      <c r="E49" s="57"/>
      <c r="F49" s="58"/>
      <c r="G49" s="16" t="s">
        <v>12</v>
      </c>
      <c r="H49" s="7">
        <v>0</v>
      </c>
    </row>
    <row r="50" spans="1:8" x14ac:dyDescent="0.25">
      <c r="A50" s="17" t="s">
        <v>69</v>
      </c>
      <c r="B50" s="56" t="s">
        <v>15</v>
      </c>
      <c r="C50" s="57"/>
      <c r="D50" s="57"/>
      <c r="E50" s="57"/>
      <c r="F50" s="58"/>
      <c r="G50" s="16" t="s">
        <v>12</v>
      </c>
      <c r="H50" s="7">
        <v>0</v>
      </c>
    </row>
    <row r="51" spans="1:8" x14ac:dyDescent="0.25">
      <c r="A51" s="17" t="s">
        <v>70</v>
      </c>
      <c r="B51" s="56" t="s">
        <v>16</v>
      </c>
      <c r="C51" s="57"/>
      <c r="D51" s="57"/>
      <c r="E51" s="57"/>
      <c r="F51" s="58"/>
      <c r="G51" s="16" t="s">
        <v>12</v>
      </c>
      <c r="H51" s="7">
        <v>0</v>
      </c>
    </row>
    <row r="52" spans="1:8" x14ac:dyDescent="0.25">
      <c r="A52" s="17" t="s">
        <v>71</v>
      </c>
      <c r="B52" s="56" t="s">
        <v>28</v>
      </c>
      <c r="C52" s="57"/>
      <c r="D52" s="57"/>
      <c r="E52" s="57"/>
      <c r="F52" s="58"/>
      <c r="G52" s="16" t="s">
        <v>12</v>
      </c>
      <c r="H52" s="7">
        <v>22647.41</v>
      </c>
    </row>
    <row r="53" spans="1:8" x14ac:dyDescent="0.25">
      <c r="A53" s="17" t="s">
        <v>72</v>
      </c>
      <c r="B53" s="56" t="s">
        <v>29</v>
      </c>
      <c r="C53" s="57"/>
      <c r="D53" s="57"/>
      <c r="E53" s="57"/>
      <c r="F53" s="58"/>
      <c r="G53" s="16" t="s">
        <v>12</v>
      </c>
      <c r="H53" s="7">
        <v>-1559.56</v>
      </c>
    </row>
    <row r="54" spans="1:8" x14ac:dyDescent="0.25">
      <c r="A54" s="17" t="s">
        <v>73</v>
      </c>
      <c r="B54" s="56" t="s">
        <v>30</v>
      </c>
      <c r="C54" s="57"/>
      <c r="D54" s="57"/>
      <c r="E54" s="57"/>
      <c r="F54" s="58"/>
      <c r="G54" s="16" t="s">
        <v>12</v>
      </c>
      <c r="H54" s="7">
        <v>21087.85</v>
      </c>
    </row>
    <row r="55" spans="1:8" x14ac:dyDescent="0.25">
      <c r="A55" s="46" t="s">
        <v>74</v>
      </c>
      <c r="B55" s="46"/>
      <c r="C55" s="46"/>
      <c r="D55" s="46"/>
      <c r="E55" s="46"/>
      <c r="F55" s="46"/>
      <c r="G55" s="46"/>
      <c r="H55" s="46"/>
    </row>
    <row r="56" spans="1:8" ht="33.75" customHeight="1" x14ac:dyDescent="0.25">
      <c r="A56" s="37">
        <v>32</v>
      </c>
      <c r="B56" s="59" t="s">
        <v>75</v>
      </c>
      <c r="C56" s="59"/>
      <c r="D56" s="37" t="s">
        <v>37</v>
      </c>
      <c r="E56" s="37" t="s">
        <v>76</v>
      </c>
      <c r="F56" s="37" t="s">
        <v>77</v>
      </c>
      <c r="G56" s="37" t="s">
        <v>78</v>
      </c>
      <c r="H56" s="37" t="s">
        <v>79</v>
      </c>
    </row>
    <row r="57" spans="1:8" x14ac:dyDescent="0.25">
      <c r="A57" s="2">
        <v>33</v>
      </c>
      <c r="B57" s="47" t="s">
        <v>37</v>
      </c>
      <c r="C57" s="47"/>
      <c r="D57" s="2" t="s">
        <v>80</v>
      </c>
      <c r="E57" s="2" t="s">
        <v>81</v>
      </c>
      <c r="F57" s="2" t="s">
        <v>82</v>
      </c>
      <c r="G57" s="2" t="s">
        <v>82</v>
      </c>
      <c r="H57" s="2" t="s">
        <v>82</v>
      </c>
    </row>
    <row r="58" spans="1:8" x14ac:dyDescent="0.25">
      <c r="A58" s="2">
        <v>34</v>
      </c>
      <c r="B58" s="47" t="s">
        <v>83</v>
      </c>
      <c r="C58" s="47"/>
      <c r="D58" s="2" t="s">
        <v>84</v>
      </c>
      <c r="E58" s="18" t="s">
        <v>80</v>
      </c>
      <c r="F58" s="18" t="s">
        <v>80</v>
      </c>
      <c r="G58" s="18">
        <v>3474.33</v>
      </c>
      <c r="H58" s="18">
        <v>4997.7700000000004</v>
      </c>
    </row>
    <row r="59" spans="1:8" x14ac:dyDescent="0.25">
      <c r="A59" s="2">
        <v>35</v>
      </c>
      <c r="B59" s="47" t="s">
        <v>85</v>
      </c>
      <c r="C59" s="47"/>
      <c r="D59" s="2" t="s">
        <v>12</v>
      </c>
      <c r="E59" s="18" t="s">
        <v>80</v>
      </c>
      <c r="F59" s="18" t="s">
        <v>80</v>
      </c>
      <c r="G59" s="18">
        <v>21969.68</v>
      </c>
      <c r="H59" s="18">
        <v>37199.800000000003</v>
      </c>
    </row>
    <row r="60" spans="1:8" x14ac:dyDescent="0.25">
      <c r="A60" s="2">
        <v>36</v>
      </c>
      <c r="B60" s="47" t="s">
        <v>86</v>
      </c>
      <c r="C60" s="47"/>
      <c r="D60" s="2" t="s">
        <v>12</v>
      </c>
      <c r="E60" s="18" t="s">
        <v>80</v>
      </c>
      <c r="F60" s="18" t="s">
        <v>80</v>
      </c>
      <c r="G60" s="18">
        <v>21601.49</v>
      </c>
      <c r="H60" s="18">
        <v>32773.660000000003</v>
      </c>
    </row>
    <row r="61" spans="1:8" x14ac:dyDescent="0.25">
      <c r="A61" s="2">
        <v>37</v>
      </c>
      <c r="B61" s="47" t="s">
        <v>87</v>
      </c>
      <c r="C61" s="47"/>
      <c r="D61" s="2" t="s">
        <v>12</v>
      </c>
      <c r="E61" s="18" t="s">
        <v>80</v>
      </c>
      <c r="F61" s="18" t="s">
        <v>80</v>
      </c>
      <c r="G61" s="18">
        <v>-3631.81</v>
      </c>
      <c r="H61" s="18">
        <v>4426.1400000000003</v>
      </c>
    </row>
    <row r="62" spans="1:8" ht="48" customHeight="1" x14ac:dyDescent="0.25">
      <c r="A62" s="36">
        <v>38</v>
      </c>
      <c r="B62" s="59" t="s">
        <v>88</v>
      </c>
      <c r="C62" s="59"/>
      <c r="D62" s="36" t="s">
        <v>12</v>
      </c>
      <c r="E62" s="14" t="s">
        <v>80</v>
      </c>
      <c r="F62" s="14" t="s">
        <v>80</v>
      </c>
      <c r="G62" s="14">
        <v>26899.07</v>
      </c>
      <c r="H62" s="14">
        <v>45709.88</v>
      </c>
    </row>
    <row r="63" spans="1:8" ht="48" customHeight="1" x14ac:dyDescent="0.25">
      <c r="A63" s="36">
        <v>39</v>
      </c>
      <c r="B63" s="59" t="s">
        <v>89</v>
      </c>
      <c r="C63" s="59"/>
      <c r="D63" s="36" t="s">
        <v>12</v>
      </c>
      <c r="E63" s="14" t="s">
        <v>80</v>
      </c>
      <c r="F63" s="14" t="s">
        <v>80</v>
      </c>
      <c r="G63" s="14">
        <v>25601.49</v>
      </c>
      <c r="H63" s="14">
        <v>32773.660000000003</v>
      </c>
    </row>
    <row r="64" spans="1:8" ht="48" customHeight="1" x14ac:dyDescent="0.25">
      <c r="A64" s="36">
        <v>40</v>
      </c>
      <c r="B64" s="59" t="s">
        <v>90</v>
      </c>
      <c r="C64" s="59"/>
      <c r="D64" s="36" t="s">
        <v>12</v>
      </c>
      <c r="E64" s="14" t="s">
        <v>80</v>
      </c>
      <c r="F64" s="14" t="s">
        <v>80</v>
      </c>
      <c r="G64" s="14">
        <v>1297.58</v>
      </c>
      <c r="H64" s="14">
        <v>12936.22</v>
      </c>
    </row>
    <row r="65" spans="1:8" ht="48" customHeight="1" x14ac:dyDescent="0.25">
      <c r="A65" s="36">
        <v>41</v>
      </c>
      <c r="B65" s="59" t="s">
        <v>91</v>
      </c>
      <c r="C65" s="59"/>
      <c r="D65" s="36" t="s">
        <v>12</v>
      </c>
      <c r="E65" s="14" t="s">
        <v>80</v>
      </c>
      <c r="F65" s="14" t="s">
        <v>80</v>
      </c>
      <c r="G65" s="14" t="s">
        <v>80</v>
      </c>
      <c r="H65" s="14" t="s">
        <v>80</v>
      </c>
    </row>
    <row r="66" spans="1:8" x14ac:dyDescent="0.25">
      <c r="A66" s="46" t="s">
        <v>92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93</v>
      </c>
      <c r="B67" s="56" t="s">
        <v>59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94</v>
      </c>
      <c r="B68" s="56" t="s">
        <v>62</v>
      </c>
      <c r="C68" s="57"/>
      <c r="D68" s="57"/>
      <c r="E68" s="57"/>
      <c r="F68" s="58"/>
      <c r="G68" s="16" t="s">
        <v>60</v>
      </c>
      <c r="H68" s="7">
        <f>D68/2734.06</f>
        <v>0</v>
      </c>
    </row>
    <row r="69" spans="1:8" x14ac:dyDescent="0.25">
      <c r="A69" s="17" t="s">
        <v>95</v>
      </c>
      <c r="B69" s="56" t="s">
        <v>64</v>
      </c>
      <c r="C69" s="57"/>
      <c r="D69" s="57"/>
      <c r="E69" s="57"/>
      <c r="F69" s="58"/>
      <c r="G69" s="16" t="s">
        <v>60</v>
      </c>
      <c r="H69" s="7">
        <f>D69/2734.06</f>
        <v>0</v>
      </c>
    </row>
    <row r="70" spans="1:8" x14ac:dyDescent="0.25">
      <c r="A70" s="17" t="s">
        <v>96</v>
      </c>
      <c r="B70" s="56" t="s">
        <v>66</v>
      </c>
      <c r="C70" s="57"/>
      <c r="D70" s="57"/>
      <c r="E70" s="57"/>
      <c r="F70" s="58"/>
      <c r="G70" s="16" t="s">
        <v>12</v>
      </c>
      <c r="H70" s="7">
        <f>D70/2734.06</f>
        <v>0</v>
      </c>
    </row>
    <row r="71" spans="1:8" x14ac:dyDescent="0.25">
      <c r="A71" s="46" t="s">
        <v>97</v>
      </c>
      <c r="B71" s="46"/>
      <c r="C71" s="46"/>
      <c r="D71" s="46"/>
      <c r="E71" s="46"/>
      <c r="F71" s="46"/>
      <c r="G71" s="46"/>
      <c r="H71" s="46"/>
    </row>
    <row r="72" spans="1:8" x14ac:dyDescent="0.25">
      <c r="A72" s="17" t="s">
        <v>98</v>
      </c>
      <c r="B72" s="56" t="s">
        <v>99</v>
      </c>
      <c r="C72" s="57"/>
      <c r="D72" s="57"/>
      <c r="E72" s="57"/>
      <c r="F72" s="58"/>
      <c r="G72" s="16" t="s">
        <v>60</v>
      </c>
      <c r="H72" s="7"/>
    </row>
    <row r="73" spans="1:8" x14ac:dyDescent="0.25">
      <c r="A73" s="17" t="s">
        <v>100</v>
      </c>
      <c r="B73" s="56" t="s">
        <v>101</v>
      </c>
      <c r="C73" s="57"/>
      <c r="D73" s="57"/>
      <c r="E73" s="57"/>
      <c r="F73" s="58"/>
      <c r="G73" s="16" t="s">
        <v>60</v>
      </c>
      <c r="H73" s="7"/>
    </row>
    <row r="74" spans="1:8" x14ac:dyDescent="0.25">
      <c r="A74" s="17" t="s">
        <v>102</v>
      </c>
      <c r="B74" s="56" t="s">
        <v>103</v>
      </c>
      <c r="C74" s="57"/>
      <c r="D74" s="57"/>
      <c r="E74" s="57"/>
      <c r="F74" s="58"/>
      <c r="G74" s="16" t="s">
        <v>12</v>
      </c>
      <c r="H74" s="7"/>
    </row>
    <row r="76" spans="1:8" ht="58.5" customHeight="1" x14ac:dyDescent="0.25">
      <c r="A76" s="60" t="s">
        <v>104</v>
      </c>
      <c r="B76" s="60"/>
      <c r="C76" s="60"/>
      <c r="D76" s="60"/>
      <c r="E76" s="60"/>
      <c r="F76" s="60"/>
      <c r="G76" s="60"/>
      <c r="H76" s="60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3:C63"/>
    <mergeCell ref="B64:C64"/>
    <mergeCell ref="B65:C65"/>
    <mergeCell ref="A66:H66"/>
    <mergeCell ref="B67:F67"/>
    <mergeCell ref="B68:F68"/>
    <mergeCell ref="B57:C57"/>
    <mergeCell ref="B58:C58"/>
    <mergeCell ref="B59:C59"/>
    <mergeCell ref="B60:C60"/>
    <mergeCell ref="B61:C61"/>
    <mergeCell ref="B62:C62"/>
    <mergeCell ref="B51:F51"/>
    <mergeCell ref="B52:F52"/>
    <mergeCell ref="B53:F53"/>
    <mergeCell ref="B54:F54"/>
    <mergeCell ref="A55:H55"/>
    <mergeCell ref="B56:C56"/>
    <mergeCell ref="B45:F45"/>
    <mergeCell ref="B46:F46"/>
    <mergeCell ref="B47:F47"/>
    <mergeCell ref="A48:H48"/>
    <mergeCell ref="B49:F49"/>
    <mergeCell ref="B50:F50"/>
    <mergeCell ref="B41:C41"/>
    <mergeCell ref="E41:F41"/>
    <mergeCell ref="B42:C42"/>
    <mergeCell ref="E42:F42"/>
    <mergeCell ref="A43:H43"/>
    <mergeCell ref="B44:F44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22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275</v>
      </c>
      <c r="F1" t="s">
        <v>33</v>
      </c>
      <c r="G1">
        <v>4340.2700000000004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637509.72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619346.42000000004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18163.3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500630.56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480440.29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20190.27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500630.56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41305.99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136879.16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178185.15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494911.11</v>
      </c>
      <c r="E27" s="49" t="s">
        <v>41</v>
      </c>
      <c r="F27" s="49"/>
      <c r="G27" s="9" t="s">
        <v>42</v>
      </c>
      <c r="H27" s="15">
        <f>D27/$G$1/12</f>
        <v>9.502310340140129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35247.440000000002</v>
      </c>
      <c r="E28" s="49" t="s">
        <v>41</v>
      </c>
      <c r="F28" s="49"/>
      <c r="G28" s="9" t="s">
        <v>42</v>
      </c>
      <c r="H28" s="15">
        <f t="shared" ref="H28:H42" si="0">D28/$G$1/12</f>
        <v>0.67675206073969285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28645.78</v>
      </c>
      <c r="E29" s="49" t="s">
        <v>41</v>
      </c>
      <c r="F29" s="49"/>
      <c r="G29" s="16" t="s">
        <v>42</v>
      </c>
      <c r="H29" s="15">
        <f t="shared" si="0"/>
        <v>0.54999996159993114</v>
      </c>
    </row>
    <row r="30" spans="1:8" x14ac:dyDescent="0.25">
      <c r="A30" s="13" t="s">
        <v>47</v>
      </c>
      <c r="B30" s="54" t="s">
        <v>184</v>
      </c>
      <c r="C30" s="55"/>
      <c r="D30" s="14">
        <v>12443.82</v>
      </c>
      <c r="E30" s="49" t="s">
        <v>41</v>
      </c>
      <c r="F30" s="49"/>
      <c r="G30" s="16" t="s">
        <v>42</v>
      </c>
      <c r="H30" s="15">
        <f t="shared" si="0"/>
        <v>0.23892177214781565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61808.54</v>
      </c>
      <c r="E31" s="49" t="s">
        <v>51</v>
      </c>
      <c r="F31" s="49"/>
      <c r="G31" s="9" t="s">
        <v>42</v>
      </c>
      <c r="H31" s="15">
        <f t="shared" si="0"/>
        <v>1.1867260946131615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3000</v>
      </c>
      <c r="E32" s="49" t="s">
        <v>41</v>
      </c>
      <c r="F32" s="49"/>
      <c r="G32" s="9" t="s">
        <v>42</v>
      </c>
      <c r="H32" s="15">
        <f t="shared" si="0"/>
        <v>5.7600103219384961E-2</v>
      </c>
    </row>
    <row r="33" spans="1:8" ht="15" customHeight="1" x14ac:dyDescent="0.25">
      <c r="A33" s="13" t="s">
        <v>54</v>
      </c>
      <c r="B33" s="51" t="s">
        <v>259</v>
      </c>
      <c r="C33" s="51"/>
      <c r="D33" s="14">
        <v>147840</v>
      </c>
      <c r="E33" s="49" t="s">
        <v>41</v>
      </c>
      <c r="F33" s="49"/>
      <c r="G33" s="9" t="s">
        <v>42</v>
      </c>
      <c r="H33" s="15">
        <f t="shared" si="0"/>
        <v>2.838533086651291</v>
      </c>
    </row>
    <row r="34" spans="1:8" ht="30" customHeight="1" x14ac:dyDescent="0.25">
      <c r="A34" s="13" t="s">
        <v>55</v>
      </c>
      <c r="B34" s="51" t="s">
        <v>169</v>
      </c>
      <c r="C34" s="51"/>
      <c r="D34" s="14">
        <v>9000</v>
      </c>
      <c r="E34" s="49" t="s">
        <v>170</v>
      </c>
      <c r="F34" s="49"/>
      <c r="G34" s="9" t="s">
        <v>42</v>
      </c>
      <c r="H34" s="15">
        <f t="shared" si="0"/>
        <v>0.17280030965815488</v>
      </c>
    </row>
    <row r="35" spans="1:8" ht="30" customHeight="1" x14ac:dyDescent="0.25">
      <c r="A35" s="13" t="s">
        <v>56</v>
      </c>
      <c r="B35" s="51" t="s">
        <v>120</v>
      </c>
      <c r="C35" s="51"/>
      <c r="D35" s="14">
        <f>3000+19800+10000</f>
        <v>32800</v>
      </c>
      <c r="E35" s="49" t="s">
        <v>41</v>
      </c>
      <c r="F35" s="49"/>
      <c r="G35" s="9" t="s">
        <v>42</v>
      </c>
      <c r="H35" s="15">
        <f t="shared" si="0"/>
        <v>0.62976112853194233</v>
      </c>
    </row>
    <row r="36" spans="1:8" ht="15" customHeight="1" x14ac:dyDescent="0.25">
      <c r="A36" s="13" t="s">
        <v>111</v>
      </c>
      <c r="B36" s="51" t="s">
        <v>122</v>
      </c>
      <c r="C36" s="51"/>
      <c r="D36" s="14">
        <v>737.29</v>
      </c>
      <c r="E36" s="49"/>
      <c r="F36" s="49"/>
      <c r="G36" s="9" t="s">
        <v>42</v>
      </c>
      <c r="H36" s="15">
        <f t="shared" si="0"/>
        <v>1.4155993367540113E-2</v>
      </c>
    </row>
    <row r="37" spans="1:8" ht="15" customHeight="1" x14ac:dyDescent="0.25">
      <c r="A37" s="13" t="s">
        <v>125</v>
      </c>
      <c r="B37" s="51" t="s">
        <v>261</v>
      </c>
      <c r="C37" s="51"/>
      <c r="D37" s="14">
        <v>2222.2199999999998</v>
      </c>
      <c r="E37" s="49" t="s">
        <v>170</v>
      </c>
      <c r="F37" s="49"/>
      <c r="G37" s="9" t="s">
        <v>42</v>
      </c>
      <c r="H37" s="15">
        <f t="shared" si="0"/>
        <v>4.2666700458727218E-2</v>
      </c>
    </row>
    <row r="38" spans="1:8" ht="15" customHeight="1" x14ac:dyDescent="0.25">
      <c r="A38" s="13" t="s">
        <v>126</v>
      </c>
      <c r="B38" s="51" t="s">
        <v>253</v>
      </c>
      <c r="C38" s="51"/>
      <c r="D38" s="14">
        <v>28833.040000000001</v>
      </c>
      <c r="E38" s="49"/>
      <c r="F38" s="49"/>
      <c r="G38" s="9" t="s">
        <v>42</v>
      </c>
      <c r="H38" s="15">
        <f t="shared" si="0"/>
        <v>0.55359536004288523</v>
      </c>
    </row>
    <row r="39" spans="1:8" ht="15" customHeight="1" x14ac:dyDescent="0.25">
      <c r="A39" s="13" t="s">
        <v>127</v>
      </c>
      <c r="B39" s="51" t="s">
        <v>266</v>
      </c>
      <c r="C39" s="51"/>
      <c r="D39" s="14">
        <v>27200</v>
      </c>
      <c r="E39" s="49"/>
      <c r="F39" s="49"/>
      <c r="G39" s="9" t="s">
        <v>42</v>
      </c>
      <c r="H39" s="15">
        <f t="shared" si="0"/>
        <v>0.52224093585575704</v>
      </c>
    </row>
    <row r="40" spans="1:8" ht="15" customHeight="1" x14ac:dyDescent="0.25">
      <c r="A40" s="13" t="s">
        <v>151</v>
      </c>
      <c r="B40" s="51" t="s">
        <v>270</v>
      </c>
      <c r="C40" s="51"/>
      <c r="D40" s="14">
        <v>2944.21</v>
      </c>
      <c r="E40" s="49"/>
      <c r="F40" s="49"/>
      <c r="G40" s="9" t="s">
        <v>42</v>
      </c>
      <c r="H40" s="15">
        <f t="shared" si="0"/>
        <v>5.6528933299848462E-2</v>
      </c>
    </row>
    <row r="41" spans="1:8" ht="15" customHeight="1" x14ac:dyDescent="0.25">
      <c r="A41" s="13" t="s">
        <v>152</v>
      </c>
      <c r="B41" s="51" t="s">
        <v>271</v>
      </c>
      <c r="C41" s="51"/>
      <c r="D41" s="14">
        <v>1350</v>
      </c>
      <c r="E41" s="49"/>
      <c r="F41" s="49"/>
      <c r="G41" s="9" t="s">
        <v>42</v>
      </c>
      <c r="H41" s="15">
        <f t="shared" si="0"/>
        <v>2.5920046448723231E-2</v>
      </c>
    </row>
    <row r="42" spans="1:8" ht="29.25" customHeight="1" x14ac:dyDescent="0.25">
      <c r="A42" s="13" t="s">
        <v>153</v>
      </c>
      <c r="B42" s="51" t="s">
        <v>210</v>
      </c>
      <c r="C42" s="51"/>
      <c r="D42" s="14">
        <v>712.5</v>
      </c>
      <c r="E42" s="49"/>
      <c r="F42" s="49"/>
      <c r="G42" s="9" t="s">
        <v>42</v>
      </c>
      <c r="H42" s="15">
        <f t="shared" si="0"/>
        <v>1.3680024514603928E-2</v>
      </c>
    </row>
    <row r="43" spans="1:8" ht="15" customHeight="1" x14ac:dyDescent="0.25">
      <c r="A43" s="13" t="s">
        <v>277</v>
      </c>
      <c r="B43" s="51" t="s">
        <v>131</v>
      </c>
      <c r="C43" s="51"/>
      <c r="D43" s="14">
        <v>1228.82</v>
      </c>
      <c r="E43" s="49"/>
      <c r="F43" s="49"/>
      <c r="G43" s="9" t="s">
        <v>42</v>
      </c>
      <c r="H43" s="15">
        <f t="shared" ref="H43" si="1">D43/$G$1/12</f>
        <v>2.3593386279348209E-2</v>
      </c>
    </row>
    <row r="44" spans="1:8" x14ac:dyDescent="0.25">
      <c r="A44" s="46" t="s">
        <v>57</v>
      </c>
      <c r="B44" s="46"/>
      <c r="C44" s="46"/>
      <c r="D44" s="46"/>
      <c r="E44" s="46"/>
      <c r="F44" s="46"/>
      <c r="G44" s="46"/>
      <c r="H44" s="46"/>
    </row>
    <row r="45" spans="1:8" x14ac:dyDescent="0.25">
      <c r="A45" s="17" t="s">
        <v>58</v>
      </c>
      <c r="B45" s="56" t="s">
        <v>59</v>
      </c>
      <c r="C45" s="57"/>
      <c r="D45" s="57"/>
      <c r="E45" s="57"/>
      <c r="F45" s="58"/>
      <c r="G45" s="16" t="s">
        <v>60</v>
      </c>
      <c r="H45" s="7">
        <f>D45/2734.06</f>
        <v>0</v>
      </c>
    </row>
    <row r="46" spans="1:8" x14ac:dyDescent="0.25">
      <c r="A46" s="17" t="s">
        <v>61</v>
      </c>
      <c r="B46" s="56" t="s">
        <v>62</v>
      </c>
      <c r="C46" s="57"/>
      <c r="D46" s="57"/>
      <c r="E46" s="57"/>
      <c r="F46" s="58"/>
      <c r="G46" s="16" t="s">
        <v>60</v>
      </c>
      <c r="H46" s="7">
        <f>D46/2734.06</f>
        <v>0</v>
      </c>
    </row>
    <row r="47" spans="1:8" x14ac:dyDescent="0.25">
      <c r="A47" s="17" t="s">
        <v>63</v>
      </c>
      <c r="B47" s="56" t="s">
        <v>64</v>
      </c>
      <c r="C47" s="57"/>
      <c r="D47" s="57"/>
      <c r="E47" s="57"/>
      <c r="F47" s="58"/>
      <c r="G47" s="16" t="s">
        <v>60</v>
      </c>
      <c r="H47" s="7">
        <f>D47/2734.06</f>
        <v>0</v>
      </c>
    </row>
    <row r="48" spans="1:8" x14ac:dyDescent="0.25">
      <c r="A48" s="17" t="s">
        <v>65</v>
      </c>
      <c r="B48" s="56" t="s">
        <v>66</v>
      </c>
      <c r="C48" s="57"/>
      <c r="D48" s="57"/>
      <c r="E48" s="57"/>
      <c r="F48" s="58"/>
      <c r="G48" s="16" t="s">
        <v>12</v>
      </c>
      <c r="H48" s="7">
        <f>D48/2734.06</f>
        <v>0</v>
      </c>
    </row>
    <row r="49" spans="1:8" x14ac:dyDescent="0.25">
      <c r="A49" s="46" t="s">
        <v>67</v>
      </c>
      <c r="B49" s="46"/>
      <c r="C49" s="46"/>
      <c r="D49" s="46"/>
      <c r="E49" s="46"/>
      <c r="F49" s="46"/>
      <c r="G49" s="46"/>
      <c r="H49" s="46"/>
    </row>
    <row r="50" spans="1:8" x14ac:dyDescent="0.25">
      <c r="A50" s="17" t="s">
        <v>68</v>
      </c>
      <c r="B50" s="56" t="s">
        <v>14</v>
      </c>
      <c r="C50" s="57"/>
      <c r="D50" s="57"/>
      <c r="E50" s="57"/>
      <c r="F50" s="58"/>
      <c r="G50" s="16" t="s">
        <v>12</v>
      </c>
      <c r="H50" s="7">
        <v>0</v>
      </c>
    </row>
    <row r="51" spans="1:8" x14ac:dyDescent="0.25">
      <c r="A51" s="17" t="s">
        <v>69</v>
      </c>
      <c r="B51" s="56" t="s">
        <v>15</v>
      </c>
      <c r="C51" s="57"/>
      <c r="D51" s="57"/>
      <c r="E51" s="57"/>
      <c r="F51" s="58"/>
      <c r="G51" s="16" t="s">
        <v>12</v>
      </c>
      <c r="H51" s="7">
        <v>0</v>
      </c>
    </row>
    <row r="52" spans="1:8" x14ac:dyDescent="0.25">
      <c r="A52" s="17" t="s">
        <v>70</v>
      </c>
      <c r="B52" s="56" t="s">
        <v>16</v>
      </c>
      <c r="C52" s="57"/>
      <c r="D52" s="57"/>
      <c r="E52" s="57"/>
      <c r="F52" s="58"/>
      <c r="G52" s="16" t="s">
        <v>12</v>
      </c>
      <c r="H52" s="7">
        <v>0</v>
      </c>
    </row>
    <row r="53" spans="1:8" x14ac:dyDescent="0.25">
      <c r="A53" s="17" t="s">
        <v>71</v>
      </c>
      <c r="B53" s="56" t="s">
        <v>28</v>
      </c>
      <c r="C53" s="57"/>
      <c r="D53" s="57"/>
      <c r="E53" s="57"/>
      <c r="F53" s="58"/>
      <c r="G53" s="16" t="s">
        <v>12</v>
      </c>
      <c r="H53" s="7">
        <v>31394.42</v>
      </c>
    </row>
    <row r="54" spans="1:8" x14ac:dyDescent="0.25">
      <c r="A54" s="17" t="s">
        <v>72</v>
      </c>
      <c r="B54" s="56" t="s">
        <v>29</v>
      </c>
      <c r="C54" s="57"/>
      <c r="D54" s="57"/>
      <c r="E54" s="57"/>
      <c r="F54" s="58"/>
      <c r="G54" s="16" t="s">
        <v>12</v>
      </c>
      <c r="H54" s="7">
        <v>6575.51</v>
      </c>
    </row>
    <row r="55" spans="1:8" x14ac:dyDescent="0.25">
      <c r="A55" s="17" t="s">
        <v>73</v>
      </c>
      <c r="B55" s="56" t="s">
        <v>30</v>
      </c>
      <c r="C55" s="57"/>
      <c r="D55" s="57"/>
      <c r="E55" s="57"/>
      <c r="F55" s="58"/>
      <c r="G55" s="16" t="s">
        <v>12</v>
      </c>
      <c r="H55" s="7">
        <v>37969.93</v>
      </c>
    </row>
    <row r="56" spans="1:8" x14ac:dyDescent="0.25">
      <c r="A56" s="46" t="s">
        <v>74</v>
      </c>
      <c r="B56" s="46"/>
      <c r="C56" s="46"/>
      <c r="D56" s="46"/>
      <c r="E56" s="46"/>
      <c r="F56" s="46"/>
      <c r="G56" s="46"/>
      <c r="H56" s="46"/>
    </row>
    <row r="57" spans="1:8" ht="33.75" customHeight="1" x14ac:dyDescent="0.25">
      <c r="A57" s="37">
        <v>32</v>
      </c>
      <c r="B57" s="59" t="s">
        <v>75</v>
      </c>
      <c r="C57" s="59"/>
      <c r="D57" s="37" t="s">
        <v>37</v>
      </c>
      <c r="E57" s="37" t="s">
        <v>76</v>
      </c>
      <c r="F57" s="37" t="s">
        <v>77</v>
      </c>
      <c r="G57" s="37" t="s">
        <v>78</v>
      </c>
      <c r="H57" s="37" t="s">
        <v>79</v>
      </c>
    </row>
    <row r="58" spans="1:8" x14ac:dyDescent="0.25">
      <c r="A58" s="2">
        <v>33</v>
      </c>
      <c r="B58" s="47" t="s">
        <v>37</v>
      </c>
      <c r="C58" s="47"/>
      <c r="D58" s="2" t="s">
        <v>80</v>
      </c>
      <c r="E58" s="2" t="s">
        <v>81</v>
      </c>
      <c r="F58" s="2" t="s">
        <v>82</v>
      </c>
      <c r="G58" s="2" t="s">
        <v>82</v>
      </c>
      <c r="H58" s="2" t="s">
        <v>82</v>
      </c>
    </row>
    <row r="59" spans="1:8" x14ac:dyDescent="0.25">
      <c r="A59" s="2">
        <v>34</v>
      </c>
      <c r="B59" s="47" t="s">
        <v>83</v>
      </c>
      <c r="C59" s="47"/>
      <c r="D59" s="2" t="s">
        <v>84</v>
      </c>
      <c r="E59" s="18" t="s">
        <v>80</v>
      </c>
      <c r="F59" s="18" t="s">
        <v>80</v>
      </c>
      <c r="G59" s="18">
        <v>5656.01</v>
      </c>
      <c r="H59" s="18">
        <v>9323.74</v>
      </c>
    </row>
    <row r="60" spans="1:8" x14ac:dyDescent="0.25">
      <c r="A60" s="2">
        <v>35</v>
      </c>
      <c r="B60" s="47" t="s">
        <v>85</v>
      </c>
      <c r="C60" s="47"/>
      <c r="D60" s="2" t="s">
        <v>12</v>
      </c>
      <c r="E60" s="18" t="s">
        <v>80</v>
      </c>
      <c r="F60" s="18" t="s">
        <v>80</v>
      </c>
      <c r="G60" s="18">
        <v>47827.35</v>
      </c>
      <c r="H60" s="18">
        <v>90450</v>
      </c>
    </row>
    <row r="61" spans="1:8" x14ac:dyDescent="0.25">
      <c r="A61" s="2">
        <v>36</v>
      </c>
      <c r="B61" s="47" t="s">
        <v>86</v>
      </c>
      <c r="C61" s="47"/>
      <c r="D61" s="2" t="s">
        <v>12</v>
      </c>
      <c r="E61" s="18" t="s">
        <v>80</v>
      </c>
      <c r="F61" s="18" t="s">
        <v>80</v>
      </c>
      <c r="G61" s="18">
        <v>48197.34</v>
      </c>
      <c r="H61" s="18">
        <v>76033.13</v>
      </c>
    </row>
    <row r="62" spans="1:8" x14ac:dyDescent="0.25">
      <c r="A62" s="2">
        <v>37</v>
      </c>
      <c r="B62" s="47" t="s">
        <v>87</v>
      </c>
      <c r="C62" s="47"/>
      <c r="D62" s="2" t="s">
        <v>12</v>
      </c>
      <c r="E62" s="18" t="s">
        <v>80</v>
      </c>
      <c r="F62" s="18" t="s">
        <v>80</v>
      </c>
      <c r="G62" s="18">
        <v>-369.99</v>
      </c>
      <c r="H62" s="18">
        <v>14416.87</v>
      </c>
    </row>
    <row r="63" spans="1:8" ht="48" customHeight="1" x14ac:dyDescent="0.25">
      <c r="A63" s="36">
        <v>38</v>
      </c>
      <c r="B63" s="59" t="s">
        <v>88</v>
      </c>
      <c r="C63" s="59"/>
      <c r="D63" s="36" t="s">
        <v>12</v>
      </c>
      <c r="E63" s="14" t="s">
        <v>80</v>
      </c>
      <c r="F63" s="14" t="s">
        <v>80</v>
      </c>
      <c r="G63" s="14">
        <v>75209.600000000006</v>
      </c>
      <c r="H63" s="14">
        <v>118557.35</v>
      </c>
    </row>
    <row r="64" spans="1:8" ht="48" customHeight="1" x14ac:dyDescent="0.25">
      <c r="A64" s="36">
        <v>39</v>
      </c>
      <c r="B64" s="59" t="s">
        <v>89</v>
      </c>
      <c r="C64" s="59"/>
      <c r="D64" s="36" t="s">
        <v>12</v>
      </c>
      <c r="E64" s="14" t="s">
        <v>80</v>
      </c>
      <c r="F64" s="14" t="s">
        <v>80</v>
      </c>
      <c r="G64" s="14">
        <v>48197.34</v>
      </c>
      <c r="H64" s="14">
        <v>76033.13</v>
      </c>
    </row>
    <row r="65" spans="1:8" ht="48" customHeight="1" x14ac:dyDescent="0.25">
      <c r="A65" s="36">
        <v>40</v>
      </c>
      <c r="B65" s="59" t="s">
        <v>90</v>
      </c>
      <c r="C65" s="59"/>
      <c r="D65" s="36" t="s">
        <v>12</v>
      </c>
      <c r="E65" s="14" t="s">
        <v>80</v>
      </c>
      <c r="F65" s="14" t="s">
        <v>80</v>
      </c>
      <c r="G65" s="14">
        <v>27012.26</v>
      </c>
      <c r="H65" s="14">
        <v>42524.22</v>
      </c>
    </row>
    <row r="66" spans="1:8" ht="48" customHeight="1" x14ac:dyDescent="0.25">
      <c r="A66" s="36">
        <v>41</v>
      </c>
      <c r="B66" s="59" t="s">
        <v>91</v>
      </c>
      <c r="C66" s="59"/>
      <c r="D66" s="36" t="s">
        <v>12</v>
      </c>
      <c r="E66" s="14" t="s">
        <v>80</v>
      </c>
      <c r="F66" s="14" t="s">
        <v>80</v>
      </c>
      <c r="G66" s="14" t="s">
        <v>80</v>
      </c>
      <c r="H66" s="14" t="s">
        <v>80</v>
      </c>
    </row>
    <row r="67" spans="1:8" x14ac:dyDescent="0.25">
      <c r="A67" s="46" t="s">
        <v>92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17" t="s">
        <v>93</v>
      </c>
      <c r="B68" s="56" t="s">
        <v>59</v>
      </c>
      <c r="C68" s="57"/>
      <c r="D68" s="57"/>
      <c r="E68" s="57"/>
      <c r="F68" s="58"/>
      <c r="G68" s="16" t="s">
        <v>60</v>
      </c>
      <c r="H68" s="7">
        <f>D68/2734.06</f>
        <v>0</v>
      </c>
    </row>
    <row r="69" spans="1:8" x14ac:dyDescent="0.25">
      <c r="A69" s="17" t="s">
        <v>94</v>
      </c>
      <c r="B69" s="56" t="s">
        <v>62</v>
      </c>
      <c r="C69" s="57"/>
      <c r="D69" s="57"/>
      <c r="E69" s="57"/>
      <c r="F69" s="58"/>
      <c r="G69" s="16" t="s">
        <v>60</v>
      </c>
      <c r="H69" s="7">
        <f>D69/2734.06</f>
        <v>0</v>
      </c>
    </row>
    <row r="70" spans="1:8" x14ac:dyDescent="0.25">
      <c r="A70" s="17" t="s">
        <v>95</v>
      </c>
      <c r="B70" s="56" t="s">
        <v>64</v>
      </c>
      <c r="C70" s="57"/>
      <c r="D70" s="57"/>
      <c r="E70" s="57"/>
      <c r="F70" s="58"/>
      <c r="G70" s="16" t="s">
        <v>60</v>
      </c>
      <c r="H70" s="7">
        <f>D70/2734.06</f>
        <v>0</v>
      </c>
    </row>
    <row r="71" spans="1:8" x14ac:dyDescent="0.25">
      <c r="A71" s="17" t="s">
        <v>96</v>
      </c>
      <c r="B71" s="56" t="s">
        <v>66</v>
      </c>
      <c r="C71" s="57"/>
      <c r="D71" s="57"/>
      <c r="E71" s="57"/>
      <c r="F71" s="58"/>
      <c r="G71" s="16" t="s">
        <v>12</v>
      </c>
      <c r="H71" s="7">
        <f>D71/2734.06</f>
        <v>0</v>
      </c>
    </row>
    <row r="72" spans="1:8" x14ac:dyDescent="0.25">
      <c r="A72" s="46" t="s">
        <v>97</v>
      </c>
      <c r="B72" s="46"/>
      <c r="C72" s="46"/>
      <c r="D72" s="46"/>
      <c r="E72" s="46"/>
      <c r="F72" s="46"/>
      <c r="G72" s="46"/>
      <c r="H72" s="46"/>
    </row>
    <row r="73" spans="1:8" x14ac:dyDescent="0.25">
      <c r="A73" s="17" t="s">
        <v>98</v>
      </c>
      <c r="B73" s="56" t="s">
        <v>99</v>
      </c>
      <c r="C73" s="57"/>
      <c r="D73" s="57"/>
      <c r="E73" s="57"/>
      <c r="F73" s="58"/>
      <c r="G73" s="16" t="s">
        <v>60</v>
      </c>
      <c r="H73" s="7"/>
    </row>
    <row r="74" spans="1:8" x14ac:dyDescent="0.25">
      <c r="A74" s="17" t="s">
        <v>100</v>
      </c>
      <c r="B74" s="56" t="s">
        <v>101</v>
      </c>
      <c r="C74" s="57"/>
      <c r="D74" s="57"/>
      <c r="E74" s="57"/>
      <c r="F74" s="58"/>
      <c r="G74" s="16" t="s">
        <v>60</v>
      </c>
      <c r="H74" s="7"/>
    </row>
    <row r="75" spans="1:8" x14ac:dyDescent="0.25">
      <c r="A75" s="17" t="s">
        <v>102</v>
      </c>
      <c r="B75" s="56" t="s">
        <v>103</v>
      </c>
      <c r="C75" s="57"/>
      <c r="D75" s="57"/>
      <c r="E75" s="57"/>
      <c r="F75" s="58"/>
      <c r="G75" s="16" t="s">
        <v>12</v>
      </c>
      <c r="H75" s="7"/>
    </row>
    <row r="77" spans="1:8" ht="58.5" customHeight="1" x14ac:dyDescent="0.25">
      <c r="A77" s="60" t="s">
        <v>104</v>
      </c>
      <c r="B77" s="60"/>
      <c r="C77" s="60"/>
      <c r="D77" s="60"/>
      <c r="E77" s="60"/>
      <c r="F77" s="60"/>
      <c r="G77" s="60"/>
      <c r="H77" s="60"/>
    </row>
  </sheetData>
  <mergeCells count="93">
    <mergeCell ref="A77:H77"/>
    <mergeCell ref="B43:C43"/>
    <mergeCell ref="E43:F43"/>
    <mergeCell ref="B70:F70"/>
    <mergeCell ref="B71:F71"/>
    <mergeCell ref="A72:H72"/>
    <mergeCell ref="B73:F73"/>
    <mergeCell ref="B74:F74"/>
    <mergeCell ref="B75:F75"/>
    <mergeCell ref="B64:C64"/>
    <mergeCell ref="B65:C65"/>
    <mergeCell ref="B66:C66"/>
    <mergeCell ref="A67:H67"/>
    <mergeCell ref="B68:F68"/>
    <mergeCell ref="B69:F69"/>
    <mergeCell ref="B58:C58"/>
    <mergeCell ref="B59:C59"/>
    <mergeCell ref="B60:C60"/>
    <mergeCell ref="B61:C61"/>
    <mergeCell ref="B62:C62"/>
    <mergeCell ref="B63:C63"/>
    <mergeCell ref="B52:F52"/>
    <mergeCell ref="B53:F53"/>
    <mergeCell ref="B54:F54"/>
    <mergeCell ref="B55:F55"/>
    <mergeCell ref="A56:H56"/>
    <mergeCell ref="B57:C57"/>
    <mergeCell ref="B46:F46"/>
    <mergeCell ref="B47:F47"/>
    <mergeCell ref="B48:F48"/>
    <mergeCell ref="A49:H49"/>
    <mergeCell ref="B50:F50"/>
    <mergeCell ref="B51:F51"/>
    <mergeCell ref="B41:C41"/>
    <mergeCell ref="E41:F41"/>
    <mergeCell ref="B42:C42"/>
    <mergeCell ref="E42:F42"/>
    <mergeCell ref="A44:H44"/>
    <mergeCell ref="B45:F45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279</v>
      </c>
      <c r="F1" t="s">
        <v>33</v>
      </c>
      <c r="G1">
        <v>4270.3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773919.91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699610.97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74308.94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636491.92000000004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625441.92000000004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11050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636491.92000000004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16880.77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137427.99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154308.76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393829.64</v>
      </c>
      <c r="E27" s="49" t="s">
        <v>41</v>
      </c>
      <c r="F27" s="49"/>
      <c r="G27" s="9" t="s">
        <v>42</v>
      </c>
      <c r="H27" s="15">
        <f>D27/$G$1/12</f>
        <v>7.685440523304373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31081.23</v>
      </c>
      <c r="E28" s="49" t="s">
        <v>41</v>
      </c>
      <c r="F28" s="49"/>
      <c r="G28" s="9" t="s">
        <v>42</v>
      </c>
      <c r="H28" s="15">
        <f t="shared" ref="H28:H37" si="0">D28/$G$1/12</f>
        <v>0.60653876776807247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28183.98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494.79</v>
      </c>
      <c r="E30" s="49" t="s">
        <v>41</v>
      </c>
      <c r="F30" s="49"/>
      <c r="G30" s="16" t="s">
        <v>42</v>
      </c>
      <c r="H30" s="15">
        <f t="shared" si="0"/>
        <v>9.6556448024728934E-3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123278.95</v>
      </c>
      <c r="E31" s="49" t="s">
        <v>51</v>
      </c>
      <c r="F31" s="49"/>
      <c r="G31" s="9" t="s">
        <v>42</v>
      </c>
      <c r="H31" s="15">
        <f t="shared" si="0"/>
        <v>2.4057433513648534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8.1961454698733102E-2</v>
      </c>
    </row>
    <row r="33" spans="1:8" ht="30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0.2536902169246501</v>
      </c>
    </row>
    <row r="34" spans="1:8" ht="15" customHeight="1" x14ac:dyDescent="0.25">
      <c r="A34" s="13" t="s">
        <v>55</v>
      </c>
      <c r="B34" s="51" t="s">
        <v>150</v>
      </c>
      <c r="C34" s="51"/>
      <c r="D34" s="14">
        <v>9220</v>
      </c>
      <c r="E34" s="49"/>
      <c r="F34" s="49"/>
      <c r="G34" s="9" t="s">
        <v>42</v>
      </c>
      <c r="H34" s="15">
        <f t="shared" si="0"/>
        <v>0.17992490769579028</v>
      </c>
    </row>
    <row r="35" spans="1:8" ht="15" customHeight="1" x14ac:dyDescent="0.25">
      <c r="A35" s="13" t="s">
        <v>56</v>
      </c>
      <c r="B35" s="51" t="s">
        <v>109</v>
      </c>
      <c r="C35" s="51"/>
      <c r="D35" s="14">
        <v>-400</v>
      </c>
      <c r="E35" s="49" t="s">
        <v>41</v>
      </c>
      <c r="F35" s="49"/>
      <c r="G35" s="9" t="s">
        <v>42</v>
      </c>
      <c r="H35" s="15">
        <f t="shared" si="0"/>
        <v>-7.8058528284507718E-3</v>
      </c>
    </row>
    <row r="36" spans="1:8" ht="15" customHeight="1" x14ac:dyDescent="0.25">
      <c r="A36" s="13" t="s">
        <v>111</v>
      </c>
      <c r="B36" s="51" t="s">
        <v>280</v>
      </c>
      <c r="C36" s="51"/>
      <c r="D36" s="14">
        <v>672</v>
      </c>
      <c r="E36" s="49"/>
      <c r="F36" s="49"/>
      <c r="G36" s="9" t="s">
        <v>42</v>
      </c>
      <c r="H36" s="15">
        <f t="shared" si="0"/>
        <v>1.3113832751797297E-2</v>
      </c>
    </row>
    <row r="37" spans="1:8" ht="15" customHeight="1" x14ac:dyDescent="0.25">
      <c r="A37" s="13" t="s">
        <v>125</v>
      </c>
      <c r="B37" s="51" t="s">
        <v>281</v>
      </c>
      <c r="C37" s="51"/>
      <c r="D37" s="14">
        <v>7500</v>
      </c>
      <c r="E37" s="49"/>
      <c r="F37" s="49"/>
      <c r="G37" s="9" t="s">
        <v>42</v>
      </c>
      <c r="H37" s="15">
        <f t="shared" si="0"/>
        <v>0.14635974053345199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0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0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17949.900000000001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33900.25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51850.15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37">
        <v>32</v>
      </c>
      <c r="B51" s="59" t="s">
        <v>75</v>
      </c>
      <c r="C51" s="59"/>
      <c r="D51" s="37" t="s">
        <v>37</v>
      </c>
      <c r="E51" s="37" t="s">
        <v>76</v>
      </c>
      <c r="F51" s="37" t="s">
        <v>77</v>
      </c>
      <c r="G51" s="37" t="s">
        <v>78</v>
      </c>
      <c r="H51" s="37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 t="s">
        <v>80</v>
      </c>
      <c r="F53" s="18" t="s">
        <v>80</v>
      </c>
      <c r="G53" s="18">
        <v>8811.73</v>
      </c>
      <c r="H53" s="18">
        <v>14395.13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 t="s">
        <v>80</v>
      </c>
      <c r="F54" s="18" t="s">
        <v>80</v>
      </c>
      <c r="G54" s="18">
        <v>83950.23</v>
      </c>
      <c r="H54" s="18">
        <v>155227.70000000001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 t="s">
        <v>80</v>
      </c>
      <c r="F55" s="18" t="s">
        <v>80</v>
      </c>
      <c r="G55" s="18">
        <v>72239.350000000006</v>
      </c>
      <c r="H55" s="18">
        <v>127421.32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 t="s">
        <v>80</v>
      </c>
      <c r="F56" s="18" t="s">
        <v>80</v>
      </c>
      <c r="G56" s="18">
        <v>11710.88</v>
      </c>
      <c r="H56" s="18">
        <v>27806.38</v>
      </c>
    </row>
    <row r="57" spans="1:8" ht="48" customHeight="1" x14ac:dyDescent="0.25">
      <c r="A57" s="36">
        <v>38</v>
      </c>
      <c r="B57" s="59" t="s">
        <v>88</v>
      </c>
      <c r="C57" s="59"/>
      <c r="D57" s="36" t="s">
        <v>12</v>
      </c>
      <c r="E57" s="14" t="s">
        <v>80</v>
      </c>
      <c r="F57" s="14" t="s">
        <v>80</v>
      </c>
      <c r="G57" s="14">
        <v>85031.14</v>
      </c>
      <c r="H57" s="14">
        <v>152459.91</v>
      </c>
    </row>
    <row r="58" spans="1:8" ht="48" customHeight="1" x14ac:dyDescent="0.25">
      <c r="A58" s="36">
        <v>39</v>
      </c>
      <c r="B58" s="59" t="s">
        <v>89</v>
      </c>
      <c r="C58" s="59"/>
      <c r="D58" s="36" t="s">
        <v>12</v>
      </c>
      <c r="E58" s="14" t="s">
        <v>80</v>
      </c>
      <c r="F58" s="14" t="s">
        <v>80</v>
      </c>
      <c r="G58" s="14">
        <v>72239.350000000006</v>
      </c>
      <c r="H58" s="14">
        <v>127421.32</v>
      </c>
    </row>
    <row r="59" spans="1:8" ht="48" customHeight="1" x14ac:dyDescent="0.25">
      <c r="A59" s="36">
        <v>40</v>
      </c>
      <c r="B59" s="59" t="s">
        <v>90</v>
      </c>
      <c r="C59" s="59"/>
      <c r="D59" s="36" t="s">
        <v>12</v>
      </c>
      <c r="E59" s="14" t="s">
        <v>80</v>
      </c>
      <c r="F59" s="14" t="s">
        <v>80</v>
      </c>
      <c r="G59" s="14">
        <v>12791.79</v>
      </c>
      <c r="H59" s="14">
        <v>25038.59</v>
      </c>
    </row>
    <row r="60" spans="1:8" ht="48" customHeight="1" x14ac:dyDescent="0.25">
      <c r="A60" s="36">
        <v>41</v>
      </c>
      <c r="B60" s="59" t="s">
        <v>91</v>
      </c>
      <c r="C60" s="59"/>
      <c r="D60" s="36" t="s">
        <v>12</v>
      </c>
      <c r="E60" s="14" t="s">
        <v>80</v>
      </c>
      <c r="F60" s="14" t="s">
        <v>80</v>
      </c>
      <c r="G60" s="14" t="s">
        <v>80</v>
      </c>
      <c r="H60" s="14" t="s">
        <v>80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B68:F68"/>
    <mergeCell ref="B69:F69"/>
    <mergeCell ref="A71:H71"/>
    <mergeCell ref="B62:F62"/>
    <mergeCell ref="B63:F63"/>
    <mergeCell ref="B64:F64"/>
    <mergeCell ref="B65:F65"/>
    <mergeCell ref="A66:H66"/>
    <mergeCell ref="B67:F67"/>
    <mergeCell ref="B56:C56"/>
    <mergeCell ref="B57:C57"/>
    <mergeCell ref="B58:C58"/>
    <mergeCell ref="B59:C59"/>
    <mergeCell ref="B60:C60"/>
    <mergeCell ref="A61:H61"/>
    <mergeCell ref="A50:H50"/>
    <mergeCell ref="B51:C51"/>
    <mergeCell ref="B52:C52"/>
    <mergeCell ref="B53:C53"/>
    <mergeCell ref="B54:C54"/>
    <mergeCell ref="B55:C55"/>
    <mergeCell ref="B44:F44"/>
    <mergeCell ref="B45:F45"/>
    <mergeCell ref="B46:F46"/>
    <mergeCell ref="B47:F47"/>
    <mergeCell ref="B48:F48"/>
    <mergeCell ref="B49:F49"/>
    <mergeCell ref="A38:H38"/>
    <mergeCell ref="B39:F39"/>
    <mergeCell ref="B40:F40"/>
    <mergeCell ref="B41:F41"/>
    <mergeCell ref="B42:F42"/>
    <mergeCell ref="A43:H43"/>
    <mergeCell ref="B36:C36"/>
    <mergeCell ref="E36:F36"/>
    <mergeCell ref="B37:C37"/>
    <mergeCell ref="E37:F37"/>
    <mergeCell ref="B33:C33"/>
    <mergeCell ref="E33:F33"/>
    <mergeCell ref="B34:C34"/>
    <mergeCell ref="E34:F34"/>
    <mergeCell ref="B35:C35"/>
    <mergeCell ref="E35:F35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7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282</v>
      </c>
      <c r="F1" t="s">
        <v>33</v>
      </c>
      <c r="G1">
        <v>4427.7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3860.97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118951.42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122812.39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1040023.11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770853.36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269169.75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1006924.69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996624.69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10300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887973.27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11299.98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152049.84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163349.82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522728.94</v>
      </c>
      <c r="E27" s="49" t="s">
        <v>41</v>
      </c>
      <c r="F27" s="49"/>
      <c r="G27" s="9" t="s">
        <v>42</v>
      </c>
      <c r="H27" s="15">
        <f>D27/$G$1/12</f>
        <v>9.8382331684621818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38115.71</v>
      </c>
      <c r="E28" s="49" t="s">
        <v>41</v>
      </c>
      <c r="F28" s="49"/>
      <c r="G28" s="9" t="s">
        <v>42</v>
      </c>
      <c r="H28" s="15">
        <f t="shared" ref="H28:H37" si="0">D28/$G$1/12</f>
        <v>0.71737226249896491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29222.82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15776.29</v>
      </c>
      <c r="E30" s="49" t="s">
        <v>41</v>
      </c>
      <c r="F30" s="49"/>
      <c r="G30" s="16" t="s">
        <v>42</v>
      </c>
      <c r="H30" s="15">
        <f t="shared" si="0"/>
        <v>0.2969240990431451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110847.48</v>
      </c>
      <c r="E31" s="49" t="s">
        <v>51</v>
      </c>
      <c r="F31" s="49"/>
      <c r="G31" s="9" t="s">
        <v>42</v>
      </c>
      <c r="H31" s="15">
        <f t="shared" si="0"/>
        <v>2.0862501976195316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7.9047812634098977E-2</v>
      </c>
    </row>
    <row r="33" spans="1:8" ht="30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5.6462723310070691E-2</v>
      </c>
    </row>
    <row r="34" spans="1:8" ht="15" customHeight="1" x14ac:dyDescent="0.25">
      <c r="A34" s="13" t="s">
        <v>55</v>
      </c>
      <c r="B34" s="51" t="s">
        <v>284</v>
      </c>
      <c r="C34" s="51"/>
      <c r="D34" s="14">
        <v>12000</v>
      </c>
      <c r="E34" s="49"/>
      <c r="F34" s="49"/>
      <c r="G34" s="9" t="s">
        <v>42</v>
      </c>
      <c r="H34" s="15">
        <f t="shared" si="0"/>
        <v>0.22585089324028276</v>
      </c>
    </row>
    <row r="35" spans="1:8" ht="15" customHeight="1" x14ac:dyDescent="0.25">
      <c r="A35" s="13" t="s">
        <v>56</v>
      </c>
      <c r="B35" s="51" t="s">
        <v>285</v>
      </c>
      <c r="C35" s="51"/>
      <c r="D35" s="14">
        <v>49134</v>
      </c>
      <c r="E35" s="49"/>
      <c r="F35" s="49"/>
      <c r="G35" s="9" t="s">
        <v>42</v>
      </c>
      <c r="H35" s="15">
        <f t="shared" si="0"/>
        <v>0.92474648237233781</v>
      </c>
    </row>
    <row r="36" spans="1:8" ht="31.5" customHeight="1" x14ac:dyDescent="0.25">
      <c r="A36" s="13" t="s">
        <v>111</v>
      </c>
      <c r="B36" s="51" t="s">
        <v>210</v>
      </c>
      <c r="C36" s="51"/>
      <c r="D36" s="14">
        <v>672</v>
      </c>
      <c r="E36" s="49"/>
      <c r="F36" s="49"/>
      <c r="G36" s="9" t="s">
        <v>42</v>
      </c>
      <c r="H36" s="15">
        <f t="shared" si="0"/>
        <v>1.2647650021455835E-2</v>
      </c>
    </row>
    <row r="37" spans="1:8" ht="15" customHeight="1" x14ac:dyDescent="0.25">
      <c r="A37" s="13" t="s">
        <v>125</v>
      </c>
      <c r="B37" s="51" t="s">
        <v>286</v>
      </c>
      <c r="C37" s="51"/>
      <c r="D37" s="14">
        <v>2940</v>
      </c>
      <c r="E37" s="49"/>
      <c r="F37" s="49"/>
      <c r="G37" s="9" t="s">
        <v>42</v>
      </c>
      <c r="H37" s="15">
        <f t="shared" si="0"/>
        <v>5.5333468843869277E-2</v>
      </c>
    </row>
    <row r="38" spans="1:8" ht="15" customHeight="1" x14ac:dyDescent="0.25">
      <c r="A38" s="13" t="s">
        <v>126</v>
      </c>
      <c r="B38" s="51" t="s">
        <v>227</v>
      </c>
      <c r="C38" s="51"/>
      <c r="D38" s="14">
        <v>5335.2</v>
      </c>
      <c r="E38" s="49"/>
      <c r="F38" s="49"/>
      <c r="G38" s="9" t="s">
        <v>42</v>
      </c>
      <c r="H38" s="15">
        <f t="shared" ref="H38" si="1">D38/$G$1/12</f>
        <v>0.10041330713462972</v>
      </c>
    </row>
    <row r="39" spans="1:8" x14ac:dyDescent="0.25">
      <c r="A39" s="46" t="s">
        <v>57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58</v>
      </c>
      <c r="B40" s="56" t="s">
        <v>59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61</v>
      </c>
      <c r="B41" s="56" t="s">
        <v>62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63</v>
      </c>
      <c r="B42" s="56" t="s">
        <v>64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65</v>
      </c>
      <c r="B43" s="56" t="s">
        <v>66</v>
      </c>
      <c r="C43" s="57"/>
      <c r="D43" s="57"/>
      <c r="E43" s="57"/>
      <c r="F43" s="58"/>
      <c r="G43" s="16" t="s">
        <v>12</v>
      </c>
      <c r="H43" s="7">
        <f>D43/2734.06</f>
        <v>0</v>
      </c>
    </row>
    <row r="44" spans="1:8" x14ac:dyDescent="0.25">
      <c r="A44" s="46" t="s">
        <v>67</v>
      </c>
      <c r="B44" s="46"/>
      <c r="C44" s="46"/>
      <c r="D44" s="46"/>
      <c r="E44" s="46"/>
      <c r="F44" s="46"/>
      <c r="G44" s="46"/>
      <c r="H44" s="46"/>
    </row>
    <row r="45" spans="1:8" x14ac:dyDescent="0.25">
      <c r="A45" s="17" t="s">
        <v>68</v>
      </c>
      <c r="B45" s="56" t="s">
        <v>14</v>
      </c>
      <c r="C45" s="57"/>
      <c r="D45" s="57"/>
      <c r="E45" s="57"/>
      <c r="F45" s="58"/>
      <c r="G45" s="16" t="s">
        <v>12</v>
      </c>
      <c r="H45" s="7">
        <v>18512.32</v>
      </c>
    </row>
    <row r="46" spans="1:8" x14ac:dyDescent="0.25">
      <c r="A46" s="17" t="s">
        <v>69</v>
      </c>
      <c r="B46" s="56" t="s">
        <v>15</v>
      </c>
      <c r="C46" s="57"/>
      <c r="D46" s="57"/>
      <c r="E46" s="57"/>
      <c r="F46" s="58"/>
      <c r="G46" s="16" t="s">
        <v>12</v>
      </c>
      <c r="H46" s="7">
        <v>193950.95</v>
      </c>
    </row>
    <row r="47" spans="1:8" x14ac:dyDescent="0.25">
      <c r="A47" s="17" t="s">
        <v>70</v>
      </c>
      <c r="B47" s="56" t="s">
        <v>16</v>
      </c>
      <c r="C47" s="57"/>
      <c r="D47" s="57"/>
      <c r="E47" s="57"/>
      <c r="F47" s="58"/>
      <c r="G47" s="16" t="s">
        <v>12</v>
      </c>
      <c r="H47" s="7">
        <v>212463.27</v>
      </c>
    </row>
    <row r="48" spans="1:8" x14ac:dyDescent="0.25">
      <c r="A48" s="17" t="s">
        <v>71</v>
      </c>
      <c r="B48" s="56" t="s">
        <v>28</v>
      </c>
      <c r="C48" s="57"/>
      <c r="D48" s="57"/>
      <c r="E48" s="57"/>
      <c r="F48" s="58"/>
      <c r="G48" s="16" t="s">
        <v>12</v>
      </c>
      <c r="H48" s="7">
        <v>97550.47</v>
      </c>
    </row>
    <row r="49" spans="1:8" x14ac:dyDescent="0.25">
      <c r="A49" s="17" t="s">
        <v>72</v>
      </c>
      <c r="B49" s="56" t="s">
        <v>29</v>
      </c>
      <c r="C49" s="57"/>
      <c r="D49" s="57"/>
      <c r="E49" s="57"/>
      <c r="F49" s="58"/>
      <c r="G49" s="16" t="s">
        <v>12</v>
      </c>
      <c r="H49" s="7">
        <v>39518.26</v>
      </c>
    </row>
    <row r="50" spans="1:8" x14ac:dyDescent="0.25">
      <c r="A50" s="17" t="s">
        <v>73</v>
      </c>
      <c r="B50" s="56" t="s">
        <v>30</v>
      </c>
      <c r="C50" s="57"/>
      <c r="D50" s="57"/>
      <c r="E50" s="57"/>
      <c r="F50" s="58"/>
      <c r="G50" s="16" t="s">
        <v>12</v>
      </c>
      <c r="H50" s="7">
        <v>137068.73000000001</v>
      </c>
    </row>
    <row r="51" spans="1:8" x14ac:dyDescent="0.25">
      <c r="A51" s="46" t="s">
        <v>74</v>
      </c>
      <c r="B51" s="46"/>
      <c r="C51" s="46"/>
      <c r="D51" s="46"/>
      <c r="E51" s="46"/>
      <c r="F51" s="46"/>
      <c r="G51" s="46"/>
      <c r="H51" s="46"/>
    </row>
    <row r="52" spans="1:8" ht="33.75" customHeight="1" x14ac:dyDescent="0.25">
      <c r="A52" s="37">
        <v>32</v>
      </c>
      <c r="B52" s="59" t="s">
        <v>75</v>
      </c>
      <c r="C52" s="59"/>
      <c r="D52" s="37" t="s">
        <v>37</v>
      </c>
      <c r="E52" s="37" t="s">
        <v>76</v>
      </c>
      <c r="F52" s="37" t="s">
        <v>77</v>
      </c>
      <c r="G52" s="37" t="s">
        <v>78</v>
      </c>
      <c r="H52" s="37" t="s">
        <v>79</v>
      </c>
    </row>
    <row r="53" spans="1:8" x14ac:dyDescent="0.25">
      <c r="A53" s="2">
        <v>33</v>
      </c>
      <c r="B53" s="47" t="s">
        <v>37</v>
      </c>
      <c r="C53" s="47"/>
      <c r="D53" s="2" t="s">
        <v>80</v>
      </c>
      <c r="E53" s="2" t="s">
        <v>81</v>
      </c>
      <c r="F53" s="2" t="s">
        <v>82</v>
      </c>
      <c r="G53" s="2" t="s">
        <v>82</v>
      </c>
      <c r="H53" s="2" t="s">
        <v>82</v>
      </c>
    </row>
    <row r="54" spans="1:8" x14ac:dyDescent="0.25">
      <c r="A54" s="2">
        <v>34</v>
      </c>
      <c r="B54" s="47" t="s">
        <v>83</v>
      </c>
      <c r="C54" s="47"/>
      <c r="D54" s="2" t="s">
        <v>84</v>
      </c>
      <c r="E54" s="18">
        <v>692.07</v>
      </c>
      <c r="F54" s="18">
        <v>5901.74</v>
      </c>
      <c r="G54" s="18">
        <v>10081.91</v>
      </c>
      <c r="H54" s="18">
        <v>16684.8</v>
      </c>
    </row>
    <row r="55" spans="1:8" x14ac:dyDescent="0.25">
      <c r="A55" s="2">
        <v>35</v>
      </c>
      <c r="B55" s="47" t="s">
        <v>85</v>
      </c>
      <c r="C55" s="47"/>
      <c r="D55" s="2" t="s">
        <v>12</v>
      </c>
      <c r="E55" s="18">
        <v>718590.85</v>
      </c>
      <c r="F55" s="18">
        <v>409122.22</v>
      </c>
      <c r="G55" s="18">
        <v>100404.04</v>
      </c>
      <c r="H55" s="18">
        <v>182854.6</v>
      </c>
    </row>
    <row r="56" spans="1:8" x14ac:dyDescent="0.25">
      <c r="A56" s="2">
        <v>36</v>
      </c>
      <c r="B56" s="47" t="s">
        <v>86</v>
      </c>
      <c r="C56" s="47"/>
      <c r="D56" s="2" t="s">
        <v>12</v>
      </c>
      <c r="E56" s="18">
        <v>801309.3</v>
      </c>
      <c r="F56" s="18">
        <v>492539.3</v>
      </c>
      <c r="G56" s="18">
        <v>96885.56</v>
      </c>
      <c r="H56" s="18">
        <v>174670.26</v>
      </c>
    </row>
    <row r="57" spans="1:8" x14ac:dyDescent="0.25">
      <c r="A57" s="2">
        <v>37</v>
      </c>
      <c r="B57" s="47" t="s">
        <v>87</v>
      </c>
      <c r="C57" s="47"/>
      <c r="D57" s="2" t="s">
        <v>12</v>
      </c>
      <c r="E57" s="18">
        <v>-82718.45</v>
      </c>
      <c r="F57" s="18">
        <v>-83417.08</v>
      </c>
      <c r="G57" s="18">
        <v>3518.48</v>
      </c>
      <c r="H57" s="18">
        <v>8184.34</v>
      </c>
    </row>
    <row r="58" spans="1:8" ht="48" customHeight="1" x14ac:dyDescent="0.25">
      <c r="A58" s="36">
        <v>38</v>
      </c>
      <c r="B58" s="59" t="s">
        <v>88</v>
      </c>
      <c r="C58" s="59"/>
      <c r="D58" s="36" t="s">
        <v>12</v>
      </c>
      <c r="E58" s="14">
        <v>546047.72</v>
      </c>
      <c r="F58" s="14">
        <v>380688.37</v>
      </c>
      <c r="G58" s="14">
        <v>113435.95</v>
      </c>
      <c r="H58" s="14">
        <v>189192.59</v>
      </c>
    </row>
    <row r="59" spans="1:8" ht="48" customHeight="1" x14ac:dyDescent="0.25">
      <c r="A59" s="36">
        <v>39</v>
      </c>
      <c r="B59" s="59" t="s">
        <v>89</v>
      </c>
      <c r="C59" s="59"/>
      <c r="D59" s="36" t="s">
        <v>12</v>
      </c>
      <c r="E59" s="14">
        <v>801309.3</v>
      </c>
      <c r="F59" s="14">
        <v>492539.3</v>
      </c>
      <c r="G59" s="14">
        <v>96885.56</v>
      </c>
      <c r="H59" s="14">
        <v>174670.26</v>
      </c>
    </row>
    <row r="60" spans="1:8" ht="48" customHeight="1" x14ac:dyDescent="0.25">
      <c r="A60" s="36">
        <v>40</v>
      </c>
      <c r="B60" s="59" t="s">
        <v>90</v>
      </c>
      <c r="C60" s="59"/>
      <c r="D60" s="36" t="s">
        <v>12</v>
      </c>
      <c r="E60" s="14">
        <v>-255261.58</v>
      </c>
      <c r="F60" s="14">
        <v>-111850.93</v>
      </c>
      <c r="G60" s="14">
        <v>16550.39</v>
      </c>
      <c r="H60" s="14">
        <v>14522.33</v>
      </c>
    </row>
    <row r="61" spans="1:8" ht="48" customHeight="1" x14ac:dyDescent="0.25">
      <c r="A61" s="36">
        <v>41</v>
      </c>
      <c r="B61" s="59" t="s">
        <v>91</v>
      </c>
      <c r="C61" s="59"/>
      <c r="D61" s="36" t="s">
        <v>12</v>
      </c>
      <c r="E61" s="14" t="s">
        <v>80</v>
      </c>
      <c r="F61" s="14" t="s">
        <v>80</v>
      </c>
      <c r="G61" s="14" t="s">
        <v>80</v>
      </c>
      <c r="H61" s="14" t="s">
        <v>80</v>
      </c>
    </row>
    <row r="62" spans="1:8" x14ac:dyDescent="0.25">
      <c r="A62" s="46" t="s">
        <v>92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93</v>
      </c>
      <c r="B63" s="56" t="s">
        <v>59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94</v>
      </c>
      <c r="B64" s="56" t="s">
        <v>62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95</v>
      </c>
      <c r="B65" s="56" t="s">
        <v>64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96</v>
      </c>
      <c r="B66" s="56" t="s">
        <v>66</v>
      </c>
      <c r="C66" s="57"/>
      <c r="D66" s="57"/>
      <c r="E66" s="57"/>
      <c r="F66" s="58"/>
      <c r="G66" s="16" t="s">
        <v>12</v>
      </c>
      <c r="H66" s="7">
        <f>D66/2734.06</f>
        <v>0</v>
      </c>
    </row>
    <row r="67" spans="1:8" x14ac:dyDescent="0.25">
      <c r="A67" s="46" t="s">
        <v>97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17" t="s">
        <v>98</v>
      </c>
      <c r="B68" s="56" t="s">
        <v>99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100</v>
      </c>
      <c r="B69" s="56" t="s">
        <v>101</v>
      </c>
      <c r="C69" s="57"/>
      <c r="D69" s="57"/>
      <c r="E69" s="57"/>
      <c r="F69" s="58"/>
      <c r="G69" s="16" t="s">
        <v>60</v>
      </c>
      <c r="H69" s="7"/>
    </row>
    <row r="70" spans="1:8" x14ac:dyDescent="0.25">
      <c r="A70" s="17" t="s">
        <v>102</v>
      </c>
      <c r="B70" s="56" t="s">
        <v>103</v>
      </c>
      <c r="C70" s="57"/>
      <c r="D70" s="57"/>
      <c r="E70" s="57"/>
      <c r="F70" s="58"/>
      <c r="G70" s="16" t="s">
        <v>12</v>
      </c>
      <c r="H70" s="7"/>
    </row>
    <row r="72" spans="1:8" ht="58.5" customHeight="1" x14ac:dyDescent="0.25">
      <c r="A72" s="60" t="s">
        <v>104</v>
      </c>
      <c r="B72" s="60"/>
      <c r="C72" s="60"/>
      <c r="D72" s="60"/>
      <c r="E72" s="60"/>
      <c r="F72" s="60"/>
      <c r="G72" s="60"/>
      <c r="H72" s="60"/>
    </row>
  </sheetData>
  <mergeCells count="83">
    <mergeCell ref="B69:F69"/>
    <mergeCell ref="B70:F70"/>
    <mergeCell ref="A72:H72"/>
    <mergeCell ref="B38:C38"/>
    <mergeCell ref="E38:F38"/>
    <mergeCell ref="B63:F63"/>
    <mergeCell ref="B64:F64"/>
    <mergeCell ref="B65:F65"/>
    <mergeCell ref="B66:F66"/>
    <mergeCell ref="A67:H67"/>
    <mergeCell ref="B68:F68"/>
    <mergeCell ref="B57:C57"/>
    <mergeCell ref="B58:C58"/>
    <mergeCell ref="B59:C59"/>
    <mergeCell ref="B60:C60"/>
    <mergeCell ref="B61:C61"/>
    <mergeCell ref="A62:H62"/>
    <mergeCell ref="A51:H51"/>
    <mergeCell ref="B52:C52"/>
    <mergeCell ref="B53:C53"/>
    <mergeCell ref="B54:C54"/>
    <mergeCell ref="B55:C55"/>
    <mergeCell ref="B56:C56"/>
    <mergeCell ref="B45:F45"/>
    <mergeCell ref="B46:F46"/>
    <mergeCell ref="B47:F47"/>
    <mergeCell ref="B48:F48"/>
    <mergeCell ref="B49:F49"/>
    <mergeCell ref="B50:F50"/>
    <mergeCell ref="A39:H39"/>
    <mergeCell ref="B40:F40"/>
    <mergeCell ref="B41:F41"/>
    <mergeCell ref="B42:F42"/>
    <mergeCell ref="B43:F43"/>
    <mergeCell ref="A44:H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287</v>
      </c>
      <c r="F1" t="s">
        <v>33</v>
      </c>
      <c r="G1">
        <v>2789.8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2228.4899999999998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102449.22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104677.71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617182.22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449772.79999999999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167409.42000000001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624309.23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606959.23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17350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521860.01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5210.6400000000003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95322.21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100532.85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245151.91</v>
      </c>
      <c r="E27" s="49" t="s">
        <v>41</v>
      </c>
      <c r="F27" s="49"/>
      <c r="G27" s="9" t="s">
        <v>42</v>
      </c>
      <c r="H27" s="15">
        <f>D27/$G$1/12</f>
        <v>7.322863944846703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24276.33</v>
      </c>
      <c r="E28" s="49" t="s">
        <v>41</v>
      </c>
      <c r="F28" s="49"/>
      <c r="G28" s="9" t="s">
        <v>42</v>
      </c>
      <c r="H28" s="15">
        <f t="shared" ref="H28:H38" si="0">D28/$G$1/12</f>
        <v>0.72515144454799618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18412.68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0</v>
      </c>
      <c r="E30" s="49" t="s">
        <v>41</v>
      </c>
      <c r="F30" s="49"/>
      <c r="G30" s="16" t="s">
        <v>42</v>
      </c>
      <c r="H30" s="15">
        <f t="shared" si="0"/>
        <v>0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66819.22</v>
      </c>
      <c r="E31" s="49" t="s">
        <v>51</v>
      </c>
      <c r="F31" s="49"/>
      <c r="G31" s="9" t="s">
        <v>42</v>
      </c>
      <c r="H31" s="15">
        <f t="shared" si="0"/>
        <v>1.9959381795588691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0.12545702200874614</v>
      </c>
    </row>
    <row r="33" spans="1:8" ht="30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8.9612158577675807E-2</v>
      </c>
    </row>
    <row r="34" spans="1:8" ht="15" customHeight="1" x14ac:dyDescent="0.25">
      <c r="A34" s="13" t="s">
        <v>55</v>
      </c>
      <c r="B34" s="51" t="s">
        <v>122</v>
      </c>
      <c r="C34" s="51"/>
      <c r="D34" s="14">
        <v>293.33999999999997</v>
      </c>
      <c r="E34" s="49"/>
      <c r="F34" s="49"/>
      <c r="G34" s="9" t="s">
        <v>42</v>
      </c>
      <c r="H34" s="15">
        <f t="shared" si="0"/>
        <v>8.7622768657251403E-3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2365.81</v>
      </c>
      <c r="E35" s="49"/>
      <c r="F35" s="49"/>
      <c r="G35" s="9" t="s">
        <v>42</v>
      </c>
      <c r="H35" s="15">
        <f t="shared" si="0"/>
        <v>7.0668446961550405E-2</v>
      </c>
    </row>
    <row r="36" spans="1:8" ht="15" customHeight="1" x14ac:dyDescent="0.25">
      <c r="A36" s="13" t="s">
        <v>111</v>
      </c>
      <c r="B36" s="51" t="s">
        <v>280</v>
      </c>
      <c r="C36" s="51"/>
      <c r="D36" s="14">
        <v>168</v>
      </c>
      <c r="E36" s="49"/>
      <c r="F36" s="49"/>
      <c r="G36" s="9" t="s">
        <v>42</v>
      </c>
      <c r="H36" s="15">
        <f t="shared" si="0"/>
        <v>5.0182808803498459E-3</v>
      </c>
    </row>
    <row r="37" spans="1:8" ht="30" customHeight="1" x14ac:dyDescent="0.25">
      <c r="A37" s="13" t="s">
        <v>125</v>
      </c>
      <c r="B37" s="51" t="s">
        <v>289</v>
      </c>
      <c r="C37" s="51"/>
      <c r="D37" s="14">
        <v>488.88</v>
      </c>
      <c r="E37" s="49"/>
      <c r="F37" s="49"/>
      <c r="G37" s="9" t="s">
        <v>42</v>
      </c>
      <c r="H37" s="15">
        <f t="shared" si="0"/>
        <v>1.4603197361818051E-2</v>
      </c>
    </row>
    <row r="38" spans="1:8" ht="15" customHeight="1" x14ac:dyDescent="0.25">
      <c r="A38" s="13" t="s">
        <v>126</v>
      </c>
      <c r="B38" s="51" t="s">
        <v>150</v>
      </c>
      <c r="C38" s="51"/>
      <c r="D38" s="14">
        <v>3628.5</v>
      </c>
      <c r="E38" s="49"/>
      <c r="F38" s="49"/>
      <c r="G38" s="9" t="s">
        <v>42</v>
      </c>
      <c r="H38" s="15">
        <f t="shared" si="0"/>
        <v>0.10838590579969891</v>
      </c>
    </row>
    <row r="39" spans="1:8" x14ac:dyDescent="0.25">
      <c r="A39" s="46" t="s">
        <v>57</v>
      </c>
      <c r="B39" s="46"/>
      <c r="C39" s="46"/>
      <c r="D39" s="46"/>
      <c r="E39" s="46"/>
      <c r="F39" s="46"/>
      <c r="G39" s="46"/>
      <c r="H39" s="46"/>
    </row>
    <row r="40" spans="1:8" x14ac:dyDescent="0.25">
      <c r="A40" s="17" t="s">
        <v>58</v>
      </c>
      <c r="B40" s="56" t="s">
        <v>59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61</v>
      </c>
      <c r="B41" s="56" t="s">
        <v>62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63</v>
      </c>
      <c r="B42" s="56" t="s">
        <v>64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65</v>
      </c>
      <c r="B43" s="56" t="s">
        <v>66</v>
      </c>
      <c r="C43" s="57"/>
      <c r="D43" s="57"/>
      <c r="E43" s="57"/>
      <c r="F43" s="58"/>
      <c r="G43" s="16" t="s">
        <v>12</v>
      </c>
      <c r="H43" s="7">
        <f>D43/2734.06</f>
        <v>0</v>
      </c>
    </row>
    <row r="44" spans="1:8" x14ac:dyDescent="0.25">
      <c r="A44" s="46" t="s">
        <v>67</v>
      </c>
      <c r="B44" s="46"/>
      <c r="C44" s="46"/>
      <c r="D44" s="46"/>
      <c r="E44" s="46"/>
      <c r="F44" s="46"/>
      <c r="G44" s="46"/>
      <c r="H44" s="46"/>
    </row>
    <row r="45" spans="1:8" x14ac:dyDescent="0.25">
      <c r="A45" s="17" t="s">
        <v>68</v>
      </c>
      <c r="B45" s="56" t="s">
        <v>14</v>
      </c>
      <c r="C45" s="57"/>
      <c r="D45" s="57"/>
      <c r="E45" s="57"/>
      <c r="F45" s="58"/>
      <c r="G45" s="16" t="s">
        <v>12</v>
      </c>
      <c r="H45" s="7">
        <v>35136.449999999997</v>
      </c>
    </row>
    <row r="46" spans="1:8" x14ac:dyDescent="0.25">
      <c r="A46" s="17" t="s">
        <v>69</v>
      </c>
      <c r="B46" s="56" t="s">
        <v>15</v>
      </c>
      <c r="C46" s="57"/>
      <c r="D46" s="57"/>
      <c r="E46" s="57"/>
      <c r="F46" s="58"/>
      <c r="G46" s="16" t="s">
        <v>12</v>
      </c>
      <c r="H46" s="7">
        <v>107051.97</v>
      </c>
    </row>
    <row r="47" spans="1:8" x14ac:dyDescent="0.25">
      <c r="A47" s="17" t="s">
        <v>70</v>
      </c>
      <c r="B47" s="56" t="s">
        <v>16</v>
      </c>
      <c r="C47" s="57"/>
      <c r="D47" s="57"/>
      <c r="E47" s="57"/>
      <c r="F47" s="58"/>
      <c r="G47" s="16" t="s">
        <v>12</v>
      </c>
      <c r="H47" s="7">
        <v>142188.42000000001</v>
      </c>
    </row>
    <row r="48" spans="1:8" x14ac:dyDescent="0.25">
      <c r="A48" s="17" t="s">
        <v>71</v>
      </c>
      <c r="B48" s="56" t="s">
        <v>28</v>
      </c>
      <c r="C48" s="57"/>
      <c r="D48" s="57"/>
      <c r="E48" s="57"/>
      <c r="F48" s="58"/>
      <c r="G48" s="16" t="s">
        <v>12</v>
      </c>
      <c r="H48" s="7">
        <v>16246.05</v>
      </c>
    </row>
    <row r="49" spans="1:8" x14ac:dyDescent="0.25">
      <c r="A49" s="17" t="s">
        <v>72</v>
      </c>
      <c r="B49" s="56" t="s">
        <v>29</v>
      </c>
      <c r="C49" s="57"/>
      <c r="D49" s="57"/>
      <c r="E49" s="57"/>
      <c r="F49" s="58"/>
      <c r="G49" s="16" t="s">
        <v>12</v>
      </c>
      <c r="H49" s="7">
        <v>93847.64</v>
      </c>
    </row>
    <row r="50" spans="1:8" x14ac:dyDescent="0.25">
      <c r="A50" s="17" t="s">
        <v>73</v>
      </c>
      <c r="B50" s="56" t="s">
        <v>30</v>
      </c>
      <c r="C50" s="57"/>
      <c r="D50" s="57"/>
      <c r="E50" s="57"/>
      <c r="F50" s="58"/>
      <c r="G50" s="16" t="s">
        <v>12</v>
      </c>
      <c r="H50" s="7">
        <v>110093.69</v>
      </c>
    </row>
    <row r="51" spans="1:8" x14ac:dyDescent="0.25">
      <c r="A51" s="46" t="s">
        <v>74</v>
      </c>
      <c r="B51" s="46"/>
      <c r="C51" s="46"/>
      <c r="D51" s="46"/>
      <c r="E51" s="46"/>
      <c r="F51" s="46"/>
      <c r="G51" s="46"/>
      <c r="H51" s="46"/>
    </row>
    <row r="52" spans="1:8" ht="33.75" customHeight="1" x14ac:dyDescent="0.25">
      <c r="A52" s="37">
        <v>32</v>
      </c>
      <c r="B52" s="59" t="s">
        <v>75</v>
      </c>
      <c r="C52" s="59"/>
      <c r="D52" s="37" t="s">
        <v>37</v>
      </c>
      <c r="E52" s="37" t="s">
        <v>76</v>
      </c>
      <c r="F52" s="37" t="s">
        <v>77</v>
      </c>
      <c r="G52" s="37" t="s">
        <v>78</v>
      </c>
      <c r="H52" s="37" t="s">
        <v>79</v>
      </c>
    </row>
    <row r="53" spans="1:8" x14ac:dyDescent="0.25">
      <c r="A53" s="2">
        <v>33</v>
      </c>
      <c r="B53" s="47" t="s">
        <v>37</v>
      </c>
      <c r="C53" s="47"/>
      <c r="D53" s="2" t="s">
        <v>80</v>
      </c>
      <c r="E53" s="2" t="s">
        <v>81</v>
      </c>
      <c r="F53" s="2" t="s">
        <v>82</v>
      </c>
      <c r="G53" s="2" t="s">
        <v>82</v>
      </c>
      <c r="H53" s="2" t="s">
        <v>82</v>
      </c>
    </row>
    <row r="54" spans="1:8" x14ac:dyDescent="0.25">
      <c r="A54" s="2">
        <v>34</v>
      </c>
      <c r="B54" s="47" t="s">
        <v>83</v>
      </c>
      <c r="C54" s="47"/>
      <c r="D54" s="2" t="s">
        <v>84</v>
      </c>
      <c r="E54" s="18">
        <v>415.71</v>
      </c>
      <c r="F54" s="18">
        <v>3479</v>
      </c>
      <c r="G54" s="18">
        <v>6104.12</v>
      </c>
      <c r="H54" s="18">
        <v>10094.35</v>
      </c>
    </row>
    <row r="55" spans="1:8" x14ac:dyDescent="0.25">
      <c r="A55" s="2">
        <v>35</v>
      </c>
      <c r="B55" s="47" t="s">
        <v>85</v>
      </c>
      <c r="C55" s="47"/>
      <c r="D55" s="2" t="s">
        <v>12</v>
      </c>
      <c r="E55" s="18">
        <v>429198.85</v>
      </c>
      <c r="F55" s="18">
        <v>254734.8</v>
      </c>
      <c r="G55" s="18">
        <v>60919.03</v>
      </c>
      <c r="H55" s="18">
        <v>110586.2</v>
      </c>
    </row>
    <row r="56" spans="1:8" x14ac:dyDescent="0.25">
      <c r="A56" s="2">
        <v>36</v>
      </c>
      <c r="B56" s="47" t="s">
        <v>86</v>
      </c>
      <c r="C56" s="47"/>
      <c r="D56" s="2" t="s">
        <v>12</v>
      </c>
      <c r="E56" s="18">
        <v>458278.2</v>
      </c>
      <c r="F56" s="18">
        <v>240311.3</v>
      </c>
      <c r="G56" s="18">
        <v>61110.12</v>
      </c>
      <c r="H56" s="18">
        <v>108943.59</v>
      </c>
    </row>
    <row r="57" spans="1:8" x14ac:dyDescent="0.25">
      <c r="A57" s="2">
        <v>37</v>
      </c>
      <c r="B57" s="47" t="s">
        <v>87</v>
      </c>
      <c r="C57" s="47"/>
      <c r="D57" s="2" t="s">
        <v>12</v>
      </c>
      <c r="E57" s="18">
        <v>-29079.35</v>
      </c>
      <c r="F57" s="18">
        <v>14423.5</v>
      </c>
      <c r="G57" s="18">
        <v>-191.09</v>
      </c>
      <c r="H57" s="18">
        <v>1642.61</v>
      </c>
    </row>
    <row r="58" spans="1:8" ht="48" customHeight="1" x14ac:dyDescent="0.25">
      <c r="A58" s="36">
        <v>38</v>
      </c>
      <c r="B58" s="59" t="s">
        <v>88</v>
      </c>
      <c r="C58" s="59"/>
      <c r="D58" s="36" t="s">
        <v>12</v>
      </c>
      <c r="E58" s="14">
        <v>347016.94</v>
      </c>
      <c r="F58" s="14">
        <v>191278.31</v>
      </c>
      <c r="G58" s="14">
        <v>99772.15</v>
      </c>
      <c r="H58" s="14">
        <v>150849.67000000001</v>
      </c>
    </row>
    <row r="59" spans="1:8" ht="48" customHeight="1" x14ac:dyDescent="0.25">
      <c r="A59" s="36">
        <v>39</v>
      </c>
      <c r="B59" s="59" t="s">
        <v>89</v>
      </c>
      <c r="C59" s="59"/>
      <c r="D59" s="36" t="s">
        <v>12</v>
      </c>
      <c r="E59" s="14">
        <v>458278.2</v>
      </c>
      <c r="F59" s="14">
        <v>240311.3</v>
      </c>
      <c r="G59" s="14">
        <v>61110.12</v>
      </c>
      <c r="H59" s="14">
        <v>108943.59</v>
      </c>
    </row>
    <row r="60" spans="1:8" ht="48" customHeight="1" x14ac:dyDescent="0.25">
      <c r="A60" s="36">
        <v>40</v>
      </c>
      <c r="B60" s="59" t="s">
        <v>90</v>
      </c>
      <c r="C60" s="59"/>
      <c r="D60" s="36" t="s">
        <v>12</v>
      </c>
      <c r="E60" s="14">
        <v>-111261.26</v>
      </c>
      <c r="F60" s="14">
        <v>-49032.99</v>
      </c>
      <c r="G60" s="14">
        <v>38662.03</v>
      </c>
      <c r="H60" s="14">
        <v>41906.080000000002</v>
      </c>
    </row>
    <row r="61" spans="1:8" ht="48" customHeight="1" x14ac:dyDescent="0.25">
      <c r="A61" s="36">
        <v>41</v>
      </c>
      <c r="B61" s="59" t="s">
        <v>91</v>
      </c>
      <c r="C61" s="59"/>
      <c r="D61" s="36" t="s">
        <v>12</v>
      </c>
      <c r="E61" s="14" t="s">
        <v>80</v>
      </c>
      <c r="F61" s="14" t="s">
        <v>80</v>
      </c>
      <c r="G61" s="14" t="s">
        <v>80</v>
      </c>
      <c r="H61" s="14" t="s">
        <v>80</v>
      </c>
    </row>
    <row r="62" spans="1:8" x14ac:dyDescent="0.25">
      <c r="A62" s="46" t="s">
        <v>92</v>
      </c>
      <c r="B62" s="46"/>
      <c r="C62" s="46"/>
      <c r="D62" s="46"/>
      <c r="E62" s="46"/>
      <c r="F62" s="46"/>
      <c r="G62" s="46"/>
      <c r="H62" s="46"/>
    </row>
    <row r="63" spans="1:8" x14ac:dyDescent="0.25">
      <c r="A63" s="17" t="s">
        <v>93</v>
      </c>
      <c r="B63" s="56" t="s">
        <v>59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94</v>
      </c>
      <c r="B64" s="56" t="s">
        <v>62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95</v>
      </c>
      <c r="B65" s="56" t="s">
        <v>64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96</v>
      </c>
      <c r="B66" s="56" t="s">
        <v>66</v>
      </c>
      <c r="C66" s="57"/>
      <c r="D66" s="57"/>
      <c r="E66" s="57"/>
      <c r="F66" s="58"/>
      <c r="G66" s="16" t="s">
        <v>12</v>
      </c>
      <c r="H66" s="7">
        <f>D66/2734.06</f>
        <v>0</v>
      </c>
    </row>
    <row r="67" spans="1:8" x14ac:dyDescent="0.25">
      <c r="A67" s="46" t="s">
        <v>97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17" t="s">
        <v>98</v>
      </c>
      <c r="B68" s="56" t="s">
        <v>99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100</v>
      </c>
      <c r="B69" s="56" t="s">
        <v>101</v>
      </c>
      <c r="C69" s="57"/>
      <c r="D69" s="57"/>
      <c r="E69" s="57"/>
      <c r="F69" s="58"/>
      <c r="G69" s="16" t="s">
        <v>60</v>
      </c>
      <c r="H69" s="7"/>
    </row>
    <row r="70" spans="1:8" x14ac:dyDescent="0.25">
      <c r="A70" s="17" t="s">
        <v>102</v>
      </c>
      <c r="B70" s="56" t="s">
        <v>103</v>
      </c>
      <c r="C70" s="57"/>
      <c r="D70" s="57"/>
      <c r="E70" s="57"/>
      <c r="F70" s="58"/>
      <c r="G70" s="16" t="s">
        <v>12</v>
      </c>
      <c r="H70" s="7"/>
    </row>
    <row r="72" spans="1:8" ht="58.5" customHeight="1" x14ac:dyDescent="0.25">
      <c r="A72" s="60" t="s">
        <v>104</v>
      </c>
      <c r="B72" s="60"/>
      <c r="C72" s="60"/>
      <c r="D72" s="60"/>
      <c r="E72" s="60"/>
      <c r="F72" s="60"/>
      <c r="G72" s="60"/>
      <c r="H72" s="60"/>
    </row>
  </sheetData>
  <mergeCells count="83">
    <mergeCell ref="A67:H67"/>
    <mergeCell ref="B68:F68"/>
    <mergeCell ref="B69:F69"/>
    <mergeCell ref="B70:F70"/>
    <mergeCell ref="A72:H72"/>
    <mergeCell ref="B61:C61"/>
    <mergeCell ref="A62:H62"/>
    <mergeCell ref="B63:F63"/>
    <mergeCell ref="B64:F64"/>
    <mergeCell ref="B65:F65"/>
    <mergeCell ref="B66:F66"/>
    <mergeCell ref="B55:C55"/>
    <mergeCell ref="B56:C56"/>
    <mergeCell ref="B57:C57"/>
    <mergeCell ref="B58:C58"/>
    <mergeCell ref="B59:C59"/>
    <mergeCell ref="B60:C60"/>
    <mergeCell ref="B49:F49"/>
    <mergeCell ref="B50:F50"/>
    <mergeCell ref="A51:H51"/>
    <mergeCell ref="B52:C52"/>
    <mergeCell ref="B53:C53"/>
    <mergeCell ref="B54:C54"/>
    <mergeCell ref="B43:F43"/>
    <mergeCell ref="A44:H44"/>
    <mergeCell ref="B45:F45"/>
    <mergeCell ref="B46:F46"/>
    <mergeCell ref="B47:F47"/>
    <mergeCell ref="B48:F48"/>
    <mergeCell ref="B38:C38"/>
    <mergeCell ref="E38:F38"/>
    <mergeCell ref="A39:H39"/>
    <mergeCell ref="B40:F40"/>
    <mergeCell ref="B41:F41"/>
    <mergeCell ref="B42:F42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H63" sqref="H6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290</v>
      </c>
      <c r="F1" t="s">
        <v>33</v>
      </c>
      <c r="G1">
        <v>4413.8999999999996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6957.55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125854.81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132812.35999999999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1057602.57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943403.43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114199.14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1046997.81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1039547.81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7450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921143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4173.92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136459.57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140633.49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388695.36</v>
      </c>
      <c r="E27" s="49" t="s">
        <v>41</v>
      </c>
      <c r="F27" s="49"/>
      <c r="G27" s="9" t="s">
        <v>42</v>
      </c>
      <c r="H27" s="15">
        <f>D27/$G$1/12</f>
        <v>7.3384716463898139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34246.44</v>
      </c>
      <c r="E28" s="49" t="s">
        <v>41</v>
      </c>
      <c r="F28" s="49"/>
      <c r="G28" s="9" t="s">
        <v>42</v>
      </c>
      <c r="H28" s="15">
        <f t="shared" ref="H28:H38" si="0">D28/$G$1/12</f>
        <v>0.64656426289675806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29131.74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7324.59</v>
      </c>
      <c r="E30" s="49" t="s">
        <v>41</v>
      </c>
      <c r="F30" s="49"/>
      <c r="G30" s="16" t="s">
        <v>42</v>
      </c>
      <c r="H30" s="15">
        <f t="shared" si="0"/>
        <v>0.13828643603162738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107739.56</v>
      </c>
      <c r="E31" s="49" t="s">
        <v>51</v>
      </c>
      <c r="F31" s="49"/>
      <c r="G31" s="9" t="s">
        <v>42</v>
      </c>
      <c r="H31" s="15">
        <f t="shared" si="0"/>
        <v>2.0340960752773438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7.9294954575318891E-2</v>
      </c>
    </row>
    <row r="33" spans="1:8" ht="45" customHeight="1" x14ac:dyDescent="0.25">
      <c r="A33" s="13" t="s">
        <v>54</v>
      </c>
      <c r="B33" s="51" t="s">
        <v>193</v>
      </c>
      <c r="C33" s="51"/>
      <c r="D33" s="14">
        <f>3000+10000+19800</f>
        <v>32800</v>
      </c>
      <c r="E33" s="49" t="s">
        <v>41</v>
      </c>
      <c r="F33" s="49"/>
      <c r="G33" s="9" t="s">
        <v>42</v>
      </c>
      <c r="H33" s="15">
        <f t="shared" si="0"/>
        <v>0.6192558357310618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-7.5519004357446559E-3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6743.07</v>
      </c>
      <c r="E35" s="49"/>
      <c r="F35" s="49"/>
      <c r="G35" s="9" t="s">
        <v>42</v>
      </c>
      <c r="H35" s="15">
        <f t="shared" si="0"/>
        <v>0.12730748317814178</v>
      </c>
    </row>
    <row r="36" spans="1:8" ht="15" customHeight="1" x14ac:dyDescent="0.25">
      <c r="A36" s="13" t="s">
        <v>111</v>
      </c>
      <c r="B36" s="51" t="s">
        <v>280</v>
      </c>
      <c r="C36" s="51"/>
      <c r="D36" s="14">
        <v>168</v>
      </c>
      <c r="E36" s="49"/>
      <c r="F36" s="49"/>
      <c r="G36" s="9" t="s">
        <v>42</v>
      </c>
      <c r="H36" s="15">
        <f t="shared" si="0"/>
        <v>3.1717981830127555E-3</v>
      </c>
    </row>
    <row r="37" spans="1:8" ht="30" customHeight="1" x14ac:dyDescent="0.25">
      <c r="A37" s="13" t="s">
        <v>125</v>
      </c>
      <c r="B37" s="51" t="s">
        <v>289</v>
      </c>
      <c r="C37" s="51"/>
      <c r="D37" s="14">
        <v>773.49</v>
      </c>
      <c r="E37" s="49"/>
      <c r="F37" s="49"/>
      <c r="G37" s="9" t="s">
        <v>42</v>
      </c>
      <c r="H37" s="15">
        <f t="shared" si="0"/>
        <v>1.4603298670110334E-2</v>
      </c>
    </row>
    <row r="38" spans="1:8" ht="15" customHeight="1" x14ac:dyDescent="0.25">
      <c r="A38" s="13" t="s">
        <v>126</v>
      </c>
      <c r="B38" s="51" t="s">
        <v>122</v>
      </c>
      <c r="C38" s="51"/>
      <c r="D38" s="14">
        <v>464.09</v>
      </c>
      <c r="E38" s="49"/>
      <c r="F38" s="49"/>
      <c r="G38" s="9" t="s">
        <v>42</v>
      </c>
      <c r="H38" s="15">
        <f t="shared" si="0"/>
        <v>8.7619036830618429E-3</v>
      </c>
    </row>
    <row r="39" spans="1:8" ht="15" customHeight="1" x14ac:dyDescent="0.25">
      <c r="A39" s="13" t="s">
        <v>127</v>
      </c>
      <c r="B39" s="51" t="s">
        <v>124</v>
      </c>
      <c r="C39" s="51"/>
      <c r="D39" s="14">
        <v>6549.82</v>
      </c>
      <c r="E39" s="49"/>
      <c r="F39" s="49"/>
      <c r="G39" s="9" t="s">
        <v>42</v>
      </c>
      <c r="H39" s="15">
        <f t="shared" ref="H39" si="1">D39/$G$1/12</f>
        <v>0.12365897128012265</v>
      </c>
    </row>
    <row r="40" spans="1:8" ht="15" customHeight="1" x14ac:dyDescent="0.25">
      <c r="A40" s="13" t="s">
        <v>151</v>
      </c>
      <c r="B40" s="51" t="s">
        <v>266</v>
      </c>
      <c r="C40" s="51"/>
      <c r="D40" s="14">
        <v>400</v>
      </c>
      <c r="E40" s="49"/>
      <c r="F40" s="49"/>
      <c r="G40" s="9" t="s">
        <v>42</v>
      </c>
      <c r="H40" s="15">
        <f t="shared" ref="H40" si="2">D40/$G$1/12</f>
        <v>7.5519004357446559E-3</v>
      </c>
    </row>
    <row r="41" spans="1:8" x14ac:dyDescent="0.25">
      <c r="A41" s="46" t="s">
        <v>57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58</v>
      </c>
      <c r="B42" s="56" t="s">
        <v>59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61</v>
      </c>
      <c r="B43" s="56" t="s">
        <v>62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63</v>
      </c>
      <c r="B44" s="56" t="s">
        <v>64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65</v>
      </c>
      <c r="B45" s="56" t="s">
        <v>66</v>
      </c>
      <c r="C45" s="57"/>
      <c r="D45" s="57"/>
      <c r="E45" s="57"/>
      <c r="F45" s="58"/>
      <c r="G45" s="16" t="s">
        <v>12</v>
      </c>
      <c r="H45" s="7">
        <f>D45/2734.06</f>
        <v>0</v>
      </c>
    </row>
    <row r="46" spans="1:8" x14ac:dyDescent="0.25">
      <c r="A46" s="46" t="s">
        <v>67</v>
      </c>
      <c r="B46" s="46"/>
      <c r="C46" s="46"/>
      <c r="D46" s="46"/>
      <c r="E46" s="46"/>
      <c r="F46" s="46"/>
      <c r="G46" s="46"/>
      <c r="H46" s="46"/>
    </row>
    <row r="47" spans="1:8" x14ac:dyDescent="0.25">
      <c r="A47" s="17" t="s">
        <v>68</v>
      </c>
      <c r="B47" s="56" t="s">
        <v>14</v>
      </c>
      <c r="C47" s="57"/>
      <c r="D47" s="57"/>
      <c r="E47" s="57"/>
      <c r="F47" s="58"/>
      <c r="G47" s="16" t="s">
        <v>12</v>
      </c>
      <c r="H47" s="7">
        <v>19839.8</v>
      </c>
    </row>
    <row r="48" spans="1:8" x14ac:dyDescent="0.25">
      <c r="A48" s="17" t="s">
        <v>69</v>
      </c>
      <c r="B48" s="56" t="s">
        <v>15</v>
      </c>
      <c r="C48" s="57"/>
      <c r="D48" s="57"/>
      <c r="E48" s="57"/>
      <c r="F48" s="58"/>
      <c r="G48" s="16" t="s">
        <v>12</v>
      </c>
      <c r="H48" s="7">
        <v>181186.6</v>
      </c>
    </row>
    <row r="49" spans="1:8" x14ac:dyDescent="0.25">
      <c r="A49" s="17" t="s">
        <v>70</v>
      </c>
      <c r="B49" s="56" t="s">
        <v>16</v>
      </c>
      <c r="C49" s="57"/>
      <c r="D49" s="57"/>
      <c r="E49" s="57"/>
      <c r="F49" s="58"/>
      <c r="G49" s="16" t="s">
        <v>12</v>
      </c>
      <c r="H49" s="7">
        <v>201026.4</v>
      </c>
    </row>
    <row r="50" spans="1:8" x14ac:dyDescent="0.25">
      <c r="A50" s="17" t="s">
        <v>71</v>
      </c>
      <c r="B50" s="56" t="s">
        <v>28</v>
      </c>
      <c r="C50" s="57"/>
      <c r="D50" s="57"/>
      <c r="E50" s="57"/>
      <c r="F50" s="58"/>
      <c r="G50" s="16" t="s">
        <v>12</v>
      </c>
      <c r="H50" s="7">
        <v>19265.96</v>
      </c>
    </row>
    <row r="51" spans="1:8" x14ac:dyDescent="0.25">
      <c r="A51" s="17" t="s">
        <v>72</v>
      </c>
      <c r="B51" s="56" t="s">
        <v>29</v>
      </c>
      <c r="C51" s="57"/>
      <c r="D51" s="57"/>
      <c r="E51" s="57"/>
      <c r="F51" s="58"/>
      <c r="G51" s="16" t="s">
        <v>12</v>
      </c>
      <c r="H51" s="7">
        <v>231254.34</v>
      </c>
    </row>
    <row r="52" spans="1:8" x14ac:dyDescent="0.25">
      <c r="A52" s="17" t="s">
        <v>73</v>
      </c>
      <c r="B52" s="56" t="s">
        <v>30</v>
      </c>
      <c r="C52" s="57"/>
      <c r="D52" s="57"/>
      <c r="E52" s="57"/>
      <c r="F52" s="58"/>
      <c r="G52" s="16" t="s">
        <v>12</v>
      </c>
      <c r="H52" s="7">
        <v>250520.3</v>
      </c>
    </row>
    <row r="53" spans="1:8" x14ac:dyDescent="0.25">
      <c r="A53" s="46" t="s">
        <v>74</v>
      </c>
      <c r="B53" s="46"/>
      <c r="C53" s="46"/>
      <c r="D53" s="46"/>
      <c r="E53" s="46"/>
      <c r="F53" s="46"/>
      <c r="G53" s="46"/>
      <c r="H53" s="46"/>
    </row>
    <row r="54" spans="1:8" ht="33.75" customHeight="1" x14ac:dyDescent="0.25">
      <c r="A54" s="37">
        <v>32</v>
      </c>
      <c r="B54" s="59" t="s">
        <v>75</v>
      </c>
      <c r="C54" s="59"/>
      <c r="D54" s="37" t="s">
        <v>37</v>
      </c>
      <c r="E54" s="37" t="s">
        <v>76</v>
      </c>
      <c r="F54" s="37" t="s">
        <v>77</v>
      </c>
      <c r="G54" s="37" t="s">
        <v>78</v>
      </c>
      <c r="H54" s="37" t="s">
        <v>79</v>
      </c>
    </row>
    <row r="55" spans="1:8" x14ac:dyDescent="0.25">
      <c r="A55" s="2">
        <v>33</v>
      </c>
      <c r="B55" s="47" t="s">
        <v>37</v>
      </c>
      <c r="C55" s="47"/>
      <c r="D55" s="2" t="s">
        <v>80</v>
      </c>
      <c r="E55" s="2" t="s">
        <v>81</v>
      </c>
      <c r="F55" s="2" t="s">
        <v>82</v>
      </c>
      <c r="G55" s="2" t="s">
        <v>82</v>
      </c>
      <c r="H55" s="2" t="s">
        <v>82</v>
      </c>
    </row>
    <row r="56" spans="1:8" x14ac:dyDescent="0.25">
      <c r="A56" s="2">
        <v>34</v>
      </c>
      <c r="B56" s="47" t="s">
        <v>83</v>
      </c>
      <c r="C56" s="47"/>
      <c r="D56" s="2" t="s">
        <v>84</v>
      </c>
      <c r="E56" s="18">
        <v>825.85</v>
      </c>
      <c r="F56" s="18">
        <v>5408.58</v>
      </c>
      <c r="G56" s="18">
        <v>8530.42</v>
      </c>
      <c r="H56" s="18">
        <v>13628.97</v>
      </c>
    </row>
    <row r="57" spans="1:8" x14ac:dyDescent="0.25">
      <c r="A57" s="2">
        <v>35</v>
      </c>
      <c r="B57" s="47" t="s">
        <v>85</v>
      </c>
      <c r="C57" s="47"/>
      <c r="D57" s="2" t="s">
        <v>12</v>
      </c>
      <c r="E57" s="18">
        <v>779425.73</v>
      </c>
      <c r="F57" s="18">
        <v>390507.01</v>
      </c>
      <c r="G57" s="18">
        <v>86289.21</v>
      </c>
      <c r="H57" s="18">
        <v>147646.79999999999</v>
      </c>
    </row>
    <row r="58" spans="1:8" x14ac:dyDescent="0.25">
      <c r="A58" s="2">
        <v>36</v>
      </c>
      <c r="B58" s="47" t="s">
        <v>86</v>
      </c>
      <c r="C58" s="47"/>
      <c r="D58" s="2" t="s">
        <v>12</v>
      </c>
      <c r="E58" s="18">
        <v>771314.4</v>
      </c>
      <c r="F58" s="18">
        <v>359872.11</v>
      </c>
      <c r="G58" s="18">
        <v>84650.37</v>
      </c>
      <c r="H58" s="18">
        <v>137964.13</v>
      </c>
    </row>
    <row r="59" spans="1:8" x14ac:dyDescent="0.25">
      <c r="A59" s="2">
        <v>37</v>
      </c>
      <c r="B59" s="47" t="s">
        <v>87</v>
      </c>
      <c r="C59" s="47"/>
      <c r="D59" s="2" t="s">
        <v>12</v>
      </c>
      <c r="E59" s="18">
        <v>8111.33</v>
      </c>
      <c r="F59" s="18">
        <v>30634.9</v>
      </c>
      <c r="G59" s="18">
        <v>1638.84</v>
      </c>
      <c r="H59" s="18">
        <v>9682.67</v>
      </c>
    </row>
    <row r="60" spans="1:8" ht="48" customHeight="1" x14ac:dyDescent="0.25">
      <c r="A60" s="36">
        <v>38</v>
      </c>
      <c r="B60" s="59" t="s">
        <v>88</v>
      </c>
      <c r="C60" s="59"/>
      <c r="D60" s="36" t="s">
        <v>12</v>
      </c>
      <c r="E60" s="14">
        <v>748041.88</v>
      </c>
      <c r="F60" s="14">
        <v>346587.89</v>
      </c>
      <c r="G60" s="14">
        <v>82710.61</v>
      </c>
      <c r="H60" s="14">
        <v>139721.07</v>
      </c>
    </row>
    <row r="61" spans="1:8" ht="48" customHeight="1" x14ac:dyDescent="0.25">
      <c r="A61" s="36">
        <v>39</v>
      </c>
      <c r="B61" s="59" t="s">
        <v>89</v>
      </c>
      <c r="C61" s="59"/>
      <c r="D61" s="36" t="s">
        <v>12</v>
      </c>
      <c r="E61" s="14">
        <v>771314.4</v>
      </c>
      <c r="F61" s="14">
        <v>359872.11</v>
      </c>
      <c r="G61" s="14">
        <v>84650.37</v>
      </c>
      <c r="H61" s="14">
        <v>137964.13</v>
      </c>
    </row>
    <row r="62" spans="1:8" ht="48" customHeight="1" x14ac:dyDescent="0.25">
      <c r="A62" s="36">
        <v>40</v>
      </c>
      <c r="B62" s="59" t="s">
        <v>90</v>
      </c>
      <c r="C62" s="59"/>
      <c r="D62" s="36" t="s">
        <v>12</v>
      </c>
      <c r="E62" s="14">
        <v>-23272.52</v>
      </c>
      <c r="F62" s="14">
        <v>-13284.22</v>
      </c>
      <c r="G62" s="14">
        <v>-1939.76</v>
      </c>
      <c r="H62" s="14">
        <v>1756.94</v>
      </c>
    </row>
    <row r="63" spans="1:8" ht="48" customHeight="1" x14ac:dyDescent="0.25">
      <c r="A63" s="36">
        <v>41</v>
      </c>
      <c r="B63" s="59" t="s">
        <v>91</v>
      </c>
      <c r="C63" s="59"/>
      <c r="D63" s="36" t="s">
        <v>12</v>
      </c>
      <c r="E63" s="14" t="s">
        <v>80</v>
      </c>
      <c r="F63" s="14" t="s">
        <v>80</v>
      </c>
      <c r="G63" s="14" t="s">
        <v>80</v>
      </c>
      <c r="H63" s="14" t="s">
        <v>80</v>
      </c>
    </row>
    <row r="64" spans="1:8" x14ac:dyDescent="0.25">
      <c r="A64" s="46" t="s">
        <v>92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93</v>
      </c>
      <c r="B65" s="56" t="s">
        <v>59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94</v>
      </c>
      <c r="B66" s="56" t="s">
        <v>62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95</v>
      </c>
      <c r="B67" s="56" t="s">
        <v>64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96</v>
      </c>
      <c r="B68" s="56" t="s">
        <v>66</v>
      </c>
      <c r="C68" s="57"/>
      <c r="D68" s="57"/>
      <c r="E68" s="57"/>
      <c r="F68" s="58"/>
      <c r="G68" s="16" t="s">
        <v>12</v>
      </c>
      <c r="H68" s="7">
        <f>D68/2734.06</f>
        <v>0</v>
      </c>
    </row>
    <row r="69" spans="1:8" x14ac:dyDescent="0.25">
      <c r="A69" s="46" t="s">
        <v>97</v>
      </c>
      <c r="B69" s="46"/>
      <c r="C69" s="46"/>
      <c r="D69" s="46"/>
      <c r="E69" s="46"/>
      <c r="F69" s="46"/>
      <c r="G69" s="46"/>
      <c r="H69" s="46"/>
    </row>
    <row r="70" spans="1:8" x14ac:dyDescent="0.25">
      <c r="A70" s="17" t="s">
        <v>98</v>
      </c>
      <c r="B70" s="56" t="s">
        <v>99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100</v>
      </c>
      <c r="B71" s="56" t="s">
        <v>101</v>
      </c>
      <c r="C71" s="57"/>
      <c r="D71" s="57"/>
      <c r="E71" s="57"/>
      <c r="F71" s="58"/>
      <c r="G71" s="16" t="s">
        <v>60</v>
      </c>
      <c r="H71" s="7"/>
    </row>
    <row r="72" spans="1:8" x14ac:dyDescent="0.25">
      <c r="A72" s="17" t="s">
        <v>102</v>
      </c>
      <c r="B72" s="56" t="s">
        <v>103</v>
      </c>
      <c r="C72" s="57"/>
      <c r="D72" s="57"/>
      <c r="E72" s="57"/>
      <c r="F72" s="58"/>
      <c r="G72" s="16" t="s">
        <v>12</v>
      </c>
      <c r="H72" s="7"/>
    </row>
    <row r="74" spans="1:8" ht="58.5" customHeight="1" x14ac:dyDescent="0.25">
      <c r="A74" s="60" t="s">
        <v>104</v>
      </c>
      <c r="B74" s="60"/>
      <c r="C74" s="60"/>
      <c r="D74" s="60"/>
      <c r="E74" s="60"/>
      <c r="F74" s="60"/>
      <c r="G74" s="60"/>
      <c r="H74" s="60"/>
    </row>
  </sheetData>
  <mergeCells count="87">
    <mergeCell ref="A69:H69"/>
    <mergeCell ref="B70:F70"/>
    <mergeCell ref="B71:F71"/>
    <mergeCell ref="B72:F72"/>
    <mergeCell ref="A74:H74"/>
    <mergeCell ref="B39:C39"/>
    <mergeCell ref="E39:F39"/>
    <mergeCell ref="B40:C40"/>
    <mergeCell ref="E40:F40"/>
    <mergeCell ref="B63:C63"/>
    <mergeCell ref="A64:H64"/>
    <mergeCell ref="B65:F65"/>
    <mergeCell ref="B66:F66"/>
    <mergeCell ref="B67:F67"/>
    <mergeCell ref="B68:F68"/>
    <mergeCell ref="B57:C57"/>
    <mergeCell ref="B58:C58"/>
    <mergeCell ref="B59:C59"/>
    <mergeCell ref="B60:C60"/>
    <mergeCell ref="B61:C61"/>
    <mergeCell ref="B62:C62"/>
    <mergeCell ref="B51:F51"/>
    <mergeCell ref="B52:F52"/>
    <mergeCell ref="A53:H53"/>
    <mergeCell ref="B54:C54"/>
    <mergeCell ref="B55:C55"/>
    <mergeCell ref="B56:C56"/>
    <mergeCell ref="B45:F45"/>
    <mergeCell ref="A46:H46"/>
    <mergeCell ref="B47:F47"/>
    <mergeCell ref="B48:F48"/>
    <mergeCell ref="B49:F49"/>
    <mergeCell ref="B50:F50"/>
    <mergeCell ref="B38:C38"/>
    <mergeCell ref="E38:F38"/>
    <mergeCell ref="A41:H41"/>
    <mergeCell ref="B42:F42"/>
    <mergeCell ref="B43:F43"/>
    <mergeCell ref="B44:F44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40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292</v>
      </c>
      <c r="F1" t="s">
        <v>33</v>
      </c>
      <c r="G1">
        <v>4377.7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4691.97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137477.34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142169.31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1061834.1200000001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906156.31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155677.81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1076578.07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1067928.07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8650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939100.73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8500.7900000000009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122733.39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131234.18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393435.1</v>
      </c>
      <c r="E27" s="49" t="s">
        <v>41</v>
      </c>
      <c r="F27" s="49"/>
      <c r="G27" s="9" t="s">
        <v>42</v>
      </c>
      <c r="H27" s="15">
        <f>D27/$G$1/12</f>
        <v>7.4893798874599291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36641.07</v>
      </c>
      <c r="E28" s="49" t="s">
        <v>41</v>
      </c>
      <c r="F28" s="49"/>
      <c r="G28" s="9" t="s">
        <v>42</v>
      </c>
      <c r="H28" s="15">
        <f t="shared" ref="H28:H40" si="0">D28/$G$1/12</f>
        <v>0.69749468899193634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28892.82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4077.78</v>
      </c>
      <c r="E30" s="49" t="s">
        <v>41</v>
      </c>
      <c r="F30" s="49"/>
      <c r="G30" s="16" t="s">
        <v>42</v>
      </c>
      <c r="H30" s="15">
        <f t="shared" si="0"/>
        <v>7.7624094844324656E-2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93754.16</v>
      </c>
      <c r="E31" s="49" t="s">
        <v>51</v>
      </c>
      <c r="F31" s="49"/>
      <c r="G31" s="9" t="s">
        <v>42</v>
      </c>
      <c r="H31" s="15">
        <f t="shared" si="0"/>
        <v>1.7846921138192811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7.9950659021860798E-2</v>
      </c>
    </row>
    <row r="33" spans="1:8" ht="30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5.7107613587043422E-2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-7.6143484782724572E-3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6712.38</v>
      </c>
      <c r="E35" s="49"/>
      <c r="F35" s="49"/>
      <c r="G35" s="9" t="s">
        <v>42</v>
      </c>
      <c r="H35" s="15">
        <f t="shared" si="0"/>
        <v>0.1277760010964662</v>
      </c>
    </row>
    <row r="36" spans="1:8" ht="30" customHeight="1" x14ac:dyDescent="0.25">
      <c r="A36" s="13" t="s">
        <v>111</v>
      </c>
      <c r="B36" s="51" t="s">
        <v>112</v>
      </c>
      <c r="C36" s="51"/>
      <c r="D36" s="14">
        <v>168</v>
      </c>
      <c r="E36" s="49"/>
      <c r="F36" s="49"/>
      <c r="G36" s="9" t="s">
        <v>42</v>
      </c>
      <c r="H36" s="15">
        <f t="shared" si="0"/>
        <v>3.198026360874432E-3</v>
      </c>
    </row>
    <row r="37" spans="1:8" ht="15" customHeight="1" x14ac:dyDescent="0.25">
      <c r="A37" s="13" t="s">
        <v>125</v>
      </c>
      <c r="B37" s="51" t="s">
        <v>203</v>
      </c>
      <c r="C37" s="51"/>
      <c r="D37" s="14">
        <v>5578</v>
      </c>
      <c r="E37" s="49"/>
      <c r="F37" s="49"/>
      <c r="G37" s="9" t="s">
        <v>42</v>
      </c>
      <c r="H37" s="15">
        <f t="shared" si="0"/>
        <v>0.10618208952950942</v>
      </c>
    </row>
    <row r="38" spans="1:8" ht="15" customHeight="1" x14ac:dyDescent="0.25">
      <c r="A38" s="13" t="s">
        <v>126</v>
      </c>
      <c r="B38" s="51" t="s">
        <v>122</v>
      </c>
      <c r="C38" s="51"/>
      <c r="D38" s="14">
        <v>460.29</v>
      </c>
      <c r="E38" s="49"/>
      <c r="F38" s="49"/>
      <c r="G38" s="9" t="s">
        <v>42</v>
      </c>
      <c r="H38" s="15">
        <f t="shared" si="0"/>
        <v>8.7620211526600739E-3</v>
      </c>
    </row>
    <row r="39" spans="1:8" ht="15" customHeight="1" x14ac:dyDescent="0.25">
      <c r="A39" s="13" t="s">
        <v>127</v>
      </c>
      <c r="B39" s="51" t="s">
        <v>124</v>
      </c>
      <c r="C39" s="51"/>
      <c r="D39" s="14">
        <v>6496.11</v>
      </c>
      <c r="E39" s="49"/>
      <c r="F39" s="49"/>
      <c r="G39" s="9" t="s">
        <v>42</v>
      </c>
      <c r="H39" s="15">
        <f t="shared" si="0"/>
        <v>0.12365911323297622</v>
      </c>
    </row>
    <row r="40" spans="1:8" ht="15" customHeight="1" x14ac:dyDescent="0.25">
      <c r="A40" s="13" t="s">
        <v>151</v>
      </c>
      <c r="B40" s="51" t="s">
        <v>131</v>
      </c>
      <c r="C40" s="51"/>
      <c r="D40" s="14">
        <v>767.15</v>
      </c>
      <c r="E40" s="49"/>
      <c r="F40" s="49"/>
      <c r="G40" s="9" t="s">
        <v>42</v>
      </c>
      <c r="H40" s="15">
        <f t="shared" si="0"/>
        <v>1.4603368587766787E-2</v>
      </c>
    </row>
    <row r="41" spans="1:8" x14ac:dyDescent="0.25">
      <c r="A41" s="46" t="s">
        <v>57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58</v>
      </c>
      <c r="B42" s="56" t="s">
        <v>59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61</v>
      </c>
      <c r="B43" s="56" t="s">
        <v>62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63</v>
      </c>
      <c r="B44" s="56" t="s">
        <v>64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65</v>
      </c>
      <c r="B45" s="56" t="s">
        <v>66</v>
      </c>
      <c r="C45" s="57"/>
      <c r="D45" s="57"/>
      <c r="E45" s="57"/>
      <c r="F45" s="58"/>
      <c r="G45" s="16" t="s">
        <v>12</v>
      </c>
      <c r="H45" s="7">
        <f>D45/2734.06</f>
        <v>0</v>
      </c>
    </row>
    <row r="46" spans="1:8" x14ac:dyDescent="0.25">
      <c r="A46" s="46" t="s">
        <v>67</v>
      </c>
      <c r="B46" s="46"/>
      <c r="C46" s="46"/>
      <c r="D46" s="46"/>
      <c r="E46" s="46"/>
      <c r="F46" s="46"/>
      <c r="G46" s="46"/>
      <c r="H46" s="46"/>
    </row>
    <row r="47" spans="1:8" x14ac:dyDescent="0.25">
      <c r="A47" s="17" t="s">
        <v>68</v>
      </c>
      <c r="B47" s="56" t="s">
        <v>14</v>
      </c>
      <c r="C47" s="57"/>
      <c r="D47" s="57"/>
      <c r="E47" s="57"/>
      <c r="F47" s="58"/>
      <c r="G47" s="16" t="s">
        <v>12</v>
      </c>
      <c r="H47" s="7">
        <v>119336.55</v>
      </c>
    </row>
    <row r="48" spans="1:8" x14ac:dyDescent="0.25">
      <c r="A48" s="17" t="s">
        <v>69</v>
      </c>
      <c r="B48" s="56" t="s">
        <v>15</v>
      </c>
      <c r="C48" s="57"/>
      <c r="D48" s="57"/>
      <c r="E48" s="57"/>
      <c r="F48" s="58"/>
      <c r="G48" s="16" t="s">
        <v>12</v>
      </c>
      <c r="H48" s="7">
        <v>-6.68</v>
      </c>
    </row>
    <row r="49" spans="1:8" x14ac:dyDescent="0.25">
      <c r="A49" s="17" t="s">
        <v>70</v>
      </c>
      <c r="B49" s="56" t="s">
        <v>16</v>
      </c>
      <c r="C49" s="57"/>
      <c r="D49" s="57"/>
      <c r="E49" s="57"/>
      <c r="F49" s="58"/>
      <c r="G49" s="16" t="s">
        <v>12</v>
      </c>
      <c r="H49" s="7">
        <v>119329.87</v>
      </c>
    </row>
    <row r="50" spans="1:8" x14ac:dyDescent="0.25">
      <c r="A50" s="17" t="s">
        <v>71</v>
      </c>
      <c r="B50" s="56" t="s">
        <v>28</v>
      </c>
      <c r="C50" s="57"/>
      <c r="D50" s="57"/>
      <c r="E50" s="57"/>
      <c r="F50" s="58"/>
      <c r="G50" s="16" t="s">
        <v>12</v>
      </c>
      <c r="H50" s="7">
        <v>13557.32</v>
      </c>
    </row>
    <row r="51" spans="1:8" x14ac:dyDescent="0.25">
      <c r="A51" s="17" t="s">
        <v>72</v>
      </c>
      <c r="B51" s="56" t="s">
        <v>29</v>
      </c>
      <c r="C51" s="57"/>
      <c r="D51" s="57"/>
      <c r="E51" s="57"/>
      <c r="F51" s="58"/>
      <c r="G51" s="16" t="s">
        <v>12</v>
      </c>
      <c r="H51" s="7">
        <v>184827.71</v>
      </c>
    </row>
    <row r="52" spans="1:8" x14ac:dyDescent="0.25">
      <c r="A52" s="17" t="s">
        <v>73</v>
      </c>
      <c r="B52" s="56" t="s">
        <v>30</v>
      </c>
      <c r="C52" s="57"/>
      <c r="D52" s="57"/>
      <c r="E52" s="57"/>
      <c r="F52" s="58"/>
      <c r="G52" s="16" t="s">
        <v>12</v>
      </c>
      <c r="H52" s="7">
        <v>198385.03</v>
      </c>
    </row>
    <row r="53" spans="1:8" x14ac:dyDescent="0.25">
      <c r="A53" s="46" t="s">
        <v>74</v>
      </c>
      <c r="B53" s="46"/>
      <c r="C53" s="46"/>
      <c r="D53" s="46"/>
      <c r="E53" s="46"/>
      <c r="F53" s="46"/>
      <c r="G53" s="46"/>
      <c r="H53" s="46"/>
    </row>
    <row r="54" spans="1:8" ht="33.75" customHeight="1" x14ac:dyDescent="0.25">
      <c r="A54" s="37">
        <v>32</v>
      </c>
      <c r="B54" s="59" t="s">
        <v>75</v>
      </c>
      <c r="C54" s="59"/>
      <c r="D54" s="37" t="s">
        <v>37</v>
      </c>
      <c r="E54" s="37" t="s">
        <v>76</v>
      </c>
      <c r="F54" s="37" t="s">
        <v>77</v>
      </c>
      <c r="G54" s="37" t="s">
        <v>78</v>
      </c>
      <c r="H54" s="37" t="s">
        <v>79</v>
      </c>
    </row>
    <row r="55" spans="1:8" x14ac:dyDescent="0.25">
      <c r="A55" s="2">
        <v>33</v>
      </c>
      <c r="B55" s="47" t="s">
        <v>37</v>
      </c>
      <c r="C55" s="47"/>
      <c r="D55" s="2" t="s">
        <v>80</v>
      </c>
      <c r="E55" s="2" t="s">
        <v>81</v>
      </c>
      <c r="F55" s="2" t="s">
        <v>82</v>
      </c>
      <c r="G55" s="2" t="s">
        <v>82</v>
      </c>
      <c r="H55" s="2" t="s">
        <v>82</v>
      </c>
    </row>
    <row r="56" spans="1:8" x14ac:dyDescent="0.25">
      <c r="A56" s="2">
        <v>34</v>
      </c>
      <c r="B56" s="47" t="s">
        <v>83</v>
      </c>
      <c r="C56" s="47"/>
      <c r="D56" s="2" t="s">
        <v>84</v>
      </c>
      <c r="E56" s="18">
        <v>791.1</v>
      </c>
      <c r="F56" s="18">
        <v>5374.63</v>
      </c>
      <c r="G56" s="18">
        <v>8353.86</v>
      </c>
      <c r="H56" s="18">
        <v>13435.9</v>
      </c>
    </row>
    <row r="57" spans="1:8" x14ac:dyDescent="0.25">
      <c r="A57" s="2">
        <v>35</v>
      </c>
      <c r="B57" s="47" t="s">
        <v>85</v>
      </c>
      <c r="C57" s="47"/>
      <c r="D57" s="2" t="s">
        <v>12</v>
      </c>
      <c r="E57" s="18">
        <v>818357.4</v>
      </c>
      <c r="F57" s="18">
        <v>398924.29</v>
      </c>
      <c r="G57" s="18">
        <v>84621.7</v>
      </c>
      <c r="H57" s="18">
        <v>146729</v>
      </c>
    </row>
    <row r="58" spans="1:8" x14ac:dyDescent="0.25">
      <c r="A58" s="2">
        <v>36</v>
      </c>
      <c r="B58" s="47" t="s">
        <v>86</v>
      </c>
      <c r="C58" s="47"/>
      <c r="D58" s="2" t="s">
        <v>12</v>
      </c>
      <c r="E58" s="18">
        <v>638405.47</v>
      </c>
      <c r="F58" s="18">
        <v>392143.92</v>
      </c>
      <c r="G58" s="18">
        <v>87648.57</v>
      </c>
      <c r="H58" s="18">
        <v>145600.03</v>
      </c>
    </row>
    <row r="59" spans="1:8" x14ac:dyDescent="0.25">
      <c r="A59" s="2">
        <v>37</v>
      </c>
      <c r="B59" s="47" t="s">
        <v>87</v>
      </c>
      <c r="C59" s="47"/>
      <c r="D59" s="2" t="s">
        <v>12</v>
      </c>
      <c r="E59" s="18">
        <v>179951.93</v>
      </c>
      <c r="F59" s="18">
        <v>6780.37</v>
      </c>
      <c r="G59" s="18">
        <v>-3026.87</v>
      </c>
      <c r="H59" s="18">
        <v>1128.97</v>
      </c>
    </row>
    <row r="60" spans="1:8" ht="48" customHeight="1" x14ac:dyDescent="0.25">
      <c r="A60" s="36">
        <v>38</v>
      </c>
      <c r="B60" s="59" t="s">
        <v>88</v>
      </c>
      <c r="C60" s="59"/>
      <c r="D60" s="36" t="s">
        <v>12</v>
      </c>
      <c r="E60" s="14">
        <v>869941.54</v>
      </c>
      <c r="F60" s="14">
        <v>392555.32</v>
      </c>
      <c r="G60" s="14">
        <v>98912</v>
      </c>
      <c r="H60" s="14">
        <v>162989.79999999999</v>
      </c>
    </row>
    <row r="61" spans="1:8" ht="48" customHeight="1" x14ac:dyDescent="0.25">
      <c r="A61" s="36">
        <v>39</v>
      </c>
      <c r="B61" s="59" t="s">
        <v>89</v>
      </c>
      <c r="C61" s="59"/>
      <c r="D61" s="36" t="s">
        <v>12</v>
      </c>
      <c r="E61" s="14">
        <v>638405.47</v>
      </c>
      <c r="F61" s="14">
        <v>392143.92</v>
      </c>
      <c r="G61" s="14">
        <v>87648.57</v>
      </c>
      <c r="H61" s="14">
        <v>145600.03</v>
      </c>
    </row>
    <row r="62" spans="1:8" ht="48" customHeight="1" x14ac:dyDescent="0.25">
      <c r="A62" s="36">
        <v>40</v>
      </c>
      <c r="B62" s="59" t="s">
        <v>90</v>
      </c>
      <c r="C62" s="59"/>
      <c r="D62" s="36" t="s">
        <v>12</v>
      </c>
      <c r="E62" s="14">
        <v>231536.07</v>
      </c>
      <c r="F62" s="14">
        <v>411.4</v>
      </c>
      <c r="G62" s="14">
        <v>11263.43</v>
      </c>
      <c r="H62" s="14">
        <v>17389.77</v>
      </c>
    </row>
    <row r="63" spans="1:8" ht="48" customHeight="1" x14ac:dyDescent="0.25">
      <c r="A63" s="36">
        <v>41</v>
      </c>
      <c r="B63" s="59" t="s">
        <v>91</v>
      </c>
      <c r="C63" s="59"/>
      <c r="D63" s="36" t="s">
        <v>12</v>
      </c>
      <c r="E63" s="14" t="s">
        <v>80</v>
      </c>
      <c r="F63" s="14" t="s">
        <v>80</v>
      </c>
      <c r="G63" s="14" t="s">
        <v>80</v>
      </c>
      <c r="H63" s="14" t="s">
        <v>80</v>
      </c>
    </row>
    <row r="64" spans="1:8" x14ac:dyDescent="0.25">
      <c r="A64" s="46" t="s">
        <v>92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93</v>
      </c>
      <c r="B65" s="56" t="s">
        <v>59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94</v>
      </c>
      <c r="B66" s="56" t="s">
        <v>62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95</v>
      </c>
      <c r="B67" s="56" t="s">
        <v>64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96</v>
      </c>
      <c r="B68" s="56" t="s">
        <v>66</v>
      </c>
      <c r="C68" s="57"/>
      <c r="D68" s="57"/>
      <c r="E68" s="57"/>
      <c r="F68" s="58"/>
      <c r="G68" s="16" t="s">
        <v>12</v>
      </c>
      <c r="H68" s="7">
        <f>D68/2734.06</f>
        <v>0</v>
      </c>
    </row>
    <row r="69" spans="1:8" x14ac:dyDescent="0.25">
      <c r="A69" s="46" t="s">
        <v>97</v>
      </c>
      <c r="B69" s="46"/>
      <c r="C69" s="46"/>
      <c r="D69" s="46"/>
      <c r="E69" s="46"/>
      <c r="F69" s="46"/>
      <c r="G69" s="46"/>
      <c r="H69" s="46"/>
    </row>
    <row r="70" spans="1:8" x14ac:dyDescent="0.25">
      <c r="A70" s="17" t="s">
        <v>98</v>
      </c>
      <c r="B70" s="56" t="s">
        <v>99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100</v>
      </c>
      <c r="B71" s="56" t="s">
        <v>101</v>
      </c>
      <c r="C71" s="57"/>
      <c r="D71" s="57"/>
      <c r="E71" s="57"/>
      <c r="F71" s="58"/>
      <c r="G71" s="16" t="s">
        <v>60</v>
      </c>
      <c r="H71" s="7"/>
    </row>
    <row r="72" spans="1:8" x14ac:dyDescent="0.25">
      <c r="A72" s="17" t="s">
        <v>102</v>
      </c>
      <c r="B72" s="56" t="s">
        <v>103</v>
      </c>
      <c r="C72" s="57"/>
      <c r="D72" s="57"/>
      <c r="E72" s="57"/>
      <c r="F72" s="58"/>
      <c r="G72" s="16" t="s">
        <v>12</v>
      </c>
      <c r="H72" s="7"/>
    </row>
    <row r="74" spans="1:8" ht="58.5" customHeight="1" x14ac:dyDescent="0.25">
      <c r="A74" s="60" t="s">
        <v>104</v>
      </c>
      <c r="B74" s="60"/>
      <c r="C74" s="60"/>
      <c r="D74" s="60"/>
      <c r="E74" s="60"/>
      <c r="F74" s="60"/>
      <c r="G74" s="60"/>
      <c r="H74" s="60"/>
    </row>
  </sheetData>
  <mergeCells count="87">
    <mergeCell ref="B71:F71"/>
    <mergeCell ref="B72:F72"/>
    <mergeCell ref="A74:H74"/>
    <mergeCell ref="B65:F65"/>
    <mergeCell ref="B66:F66"/>
    <mergeCell ref="B67:F67"/>
    <mergeCell ref="B68:F68"/>
    <mergeCell ref="A69:H69"/>
    <mergeCell ref="B70:F70"/>
    <mergeCell ref="B59:C59"/>
    <mergeCell ref="B60:C60"/>
    <mergeCell ref="B61:C61"/>
    <mergeCell ref="B62:C62"/>
    <mergeCell ref="B63:C63"/>
    <mergeCell ref="A64:H64"/>
    <mergeCell ref="A53:H53"/>
    <mergeCell ref="B54:C54"/>
    <mergeCell ref="B55:C55"/>
    <mergeCell ref="B56:C56"/>
    <mergeCell ref="B57:C57"/>
    <mergeCell ref="B58:C58"/>
    <mergeCell ref="B47:F47"/>
    <mergeCell ref="B48:F48"/>
    <mergeCell ref="B49:F49"/>
    <mergeCell ref="B50:F50"/>
    <mergeCell ref="B51:F51"/>
    <mergeCell ref="B52:F52"/>
    <mergeCell ref="A41:H41"/>
    <mergeCell ref="B42:F42"/>
    <mergeCell ref="B43:F43"/>
    <mergeCell ref="B44:F44"/>
    <mergeCell ref="B45:F45"/>
    <mergeCell ref="A46:H46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294</v>
      </c>
      <c r="F1" t="s">
        <v>33</v>
      </c>
      <c r="G1">
        <v>2684.8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2325.86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111828.45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114154.31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683681.27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532156.46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151524.81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687261.06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678611.06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8650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575432.61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713.48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108248.66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108962.14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321526.02</v>
      </c>
      <c r="E27" s="49" t="s">
        <v>41</v>
      </c>
      <c r="F27" s="49"/>
      <c r="G27" s="9" t="s">
        <v>42</v>
      </c>
      <c r="H27" s="15">
        <f>D27/$G$1/12</f>
        <v>9.9798253128724674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25872.799999999999</v>
      </c>
      <c r="E28" s="49" t="s">
        <v>41</v>
      </c>
      <c r="F28" s="49"/>
      <c r="G28" s="9" t="s">
        <v>42</v>
      </c>
      <c r="H28" s="15">
        <f t="shared" ref="H28:H40" si="0">D28/$G$1/12</f>
        <v>0.80306416368692879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17719.68</v>
      </c>
      <c r="E29" s="49" t="s">
        <v>41</v>
      </c>
      <c r="F29" s="49"/>
      <c r="G29" s="16" t="s">
        <v>42</v>
      </c>
      <c r="H29" s="15">
        <f t="shared" si="0"/>
        <v>0.54999999999999993</v>
      </c>
    </row>
    <row r="30" spans="1:8" x14ac:dyDescent="0.25">
      <c r="A30" s="13" t="s">
        <v>47</v>
      </c>
      <c r="B30" s="54" t="s">
        <v>184</v>
      </c>
      <c r="C30" s="55"/>
      <c r="D30" s="14">
        <v>7460.37</v>
      </c>
      <c r="E30" s="49" t="s">
        <v>41</v>
      </c>
      <c r="F30" s="49"/>
      <c r="G30" s="16" t="s">
        <v>42</v>
      </c>
      <c r="H30" s="15">
        <f t="shared" si="0"/>
        <v>0.23156194129916566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61639.42</v>
      </c>
      <c r="E31" s="49" t="s">
        <v>51</v>
      </c>
      <c r="F31" s="49"/>
      <c r="G31" s="9" t="s">
        <v>42</v>
      </c>
      <c r="H31" s="15">
        <f t="shared" si="0"/>
        <v>1.9132219656336906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0.13036352800953516</v>
      </c>
    </row>
    <row r="33" spans="1:8" ht="30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9.3116805721096541E-2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-1.2415574096146206E-2</v>
      </c>
    </row>
    <row r="35" spans="1:8" ht="15" customHeight="1" x14ac:dyDescent="0.25">
      <c r="A35" s="13" t="s">
        <v>56</v>
      </c>
      <c r="B35" s="51" t="s">
        <v>123</v>
      </c>
      <c r="C35" s="51"/>
      <c r="D35" s="14">
        <v>3678.74</v>
      </c>
      <c r="E35" s="49"/>
      <c r="F35" s="49"/>
      <c r="G35" s="9" t="s">
        <v>42</v>
      </c>
      <c r="H35" s="15">
        <f t="shared" si="0"/>
        <v>0.11418417262614222</v>
      </c>
    </row>
    <row r="36" spans="1:8" ht="30" customHeight="1" x14ac:dyDescent="0.25">
      <c r="A36" s="13" t="s">
        <v>111</v>
      </c>
      <c r="B36" s="51" t="s">
        <v>112</v>
      </c>
      <c r="C36" s="51"/>
      <c r="D36" s="14">
        <v>168</v>
      </c>
      <c r="E36" s="49"/>
      <c r="F36" s="49"/>
      <c r="G36" s="9" t="s">
        <v>42</v>
      </c>
      <c r="H36" s="15">
        <f t="shared" si="0"/>
        <v>5.2145411203814059E-3</v>
      </c>
    </row>
    <row r="37" spans="1:8" ht="15" customHeight="1" x14ac:dyDescent="0.25">
      <c r="A37" s="13" t="s">
        <v>125</v>
      </c>
      <c r="B37" s="51" t="s">
        <v>203</v>
      </c>
      <c r="C37" s="51"/>
      <c r="D37" s="14">
        <v>3418</v>
      </c>
      <c r="E37" s="49"/>
      <c r="F37" s="49"/>
      <c r="G37" s="9" t="s">
        <v>42</v>
      </c>
      <c r="H37" s="15">
        <f t="shared" si="0"/>
        <v>0.10609108065156932</v>
      </c>
    </row>
    <row r="38" spans="1:8" ht="15" customHeight="1" x14ac:dyDescent="0.25">
      <c r="A38" s="13" t="s">
        <v>126</v>
      </c>
      <c r="B38" s="51" t="s">
        <v>122</v>
      </c>
      <c r="C38" s="51"/>
      <c r="D38" s="14">
        <v>282.29000000000002</v>
      </c>
      <c r="E38" s="49"/>
      <c r="F38" s="49"/>
      <c r="G38" s="9" t="s">
        <v>42</v>
      </c>
      <c r="H38" s="15">
        <f t="shared" si="0"/>
        <v>8.7619810290027814E-3</v>
      </c>
    </row>
    <row r="39" spans="1:8" ht="15" customHeight="1" x14ac:dyDescent="0.25">
      <c r="A39" s="13" t="s">
        <v>127</v>
      </c>
      <c r="B39" s="51" t="s">
        <v>124</v>
      </c>
      <c r="C39" s="51"/>
      <c r="D39" s="14">
        <v>6984</v>
      </c>
      <c r="E39" s="49"/>
      <c r="F39" s="49"/>
      <c r="G39" s="9" t="s">
        <v>42</v>
      </c>
      <c r="H39" s="15">
        <f t="shared" si="0"/>
        <v>0.21677592371871277</v>
      </c>
    </row>
    <row r="40" spans="1:8" ht="15" customHeight="1" x14ac:dyDescent="0.25">
      <c r="A40" s="13" t="s">
        <v>151</v>
      </c>
      <c r="B40" s="51" t="s">
        <v>131</v>
      </c>
      <c r="C40" s="51"/>
      <c r="D40" s="14">
        <v>470.48</v>
      </c>
      <c r="E40" s="49"/>
      <c r="F40" s="49"/>
      <c r="G40" s="9" t="s">
        <v>42</v>
      </c>
      <c r="H40" s="15">
        <f t="shared" si="0"/>
        <v>1.4603198251887167E-2</v>
      </c>
    </row>
    <row r="41" spans="1:8" x14ac:dyDescent="0.25">
      <c r="A41" s="46" t="s">
        <v>57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17" t="s">
        <v>58</v>
      </c>
      <c r="B42" s="56" t="s">
        <v>59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61</v>
      </c>
      <c r="B43" s="56" t="s">
        <v>62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63</v>
      </c>
      <c r="B44" s="56" t="s">
        <v>64</v>
      </c>
      <c r="C44" s="57"/>
      <c r="D44" s="57"/>
      <c r="E44" s="57"/>
      <c r="F44" s="58"/>
      <c r="G44" s="16" t="s">
        <v>60</v>
      </c>
      <c r="H44" s="7">
        <f>D44/2734.06</f>
        <v>0</v>
      </c>
    </row>
    <row r="45" spans="1:8" x14ac:dyDescent="0.25">
      <c r="A45" s="17" t="s">
        <v>65</v>
      </c>
      <c r="B45" s="56" t="s">
        <v>66</v>
      </c>
      <c r="C45" s="57"/>
      <c r="D45" s="57"/>
      <c r="E45" s="57"/>
      <c r="F45" s="58"/>
      <c r="G45" s="16" t="s">
        <v>12</v>
      </c>
      <c r="H45" s="7">
        <f>D45/2734.06</f>
        <v>0</v>
      </c>
    </row>
    <row r="46" spans="1:8" x14ac:dyDescent="0.25">
      <c r="A46" s="46" t="s">
        <v>67</v>
      </c>
      <c r="B46" s="46"/>
      <c r="C46" s="46"/>
      <c r="D46" s="46"/>
      <c r="E46" s="46"/>
      <c r="F46" s="46"/>
      <c r="G46" s="46"/>
      <c r="H46" s="46"/>
    </row>
    <row r="47" spans="1:8" x14ac:dyDescent="0.25">
      <c r="A47" s="17" t="s">
        <v>68</v>
      </c>
      <c r="B47" s="56" t="s">
        <v>14</v>
      </c>
      <c r="C47" s="57"/>
      <c r="D47" s="57"/>
      <c r="E47" s="57"/>
      <c r="F47" s="58"/>
      <c r="G47" s="16" t="s">
        <v>12</v>
      </c>
      <c r="H47" s="7">
        <v>8116.75</v>
      </c>
    </row>
    <row r="48" spans="1:8" x14ac:dyDescent="0.25">
      <c r="A48" s="17" t="s">
        <v>69</v>
      </c>
      <c r="B48" s="56" t="s">
        <v>15</v>
      </c>
      <c r="C48" s="57"/>
      <c r="D48" s="57"/>
      <c r="E48" s="57"/>
      <c r="F48" s="58"/>
      <c r="G48" s="16" t="s">
        <v>12</v>
      </c>
      <c r="H48" s="7">
        <v>240483.69</v>
      </c>
    </row>
    <row r="49" spans="1:8" x14ac:dyDescent="0.25">
      <c r="A49" s="17" t="s">
        <v>70</v>
      </c>
      <c r="B49" s="56" t="s">
        <v>16</v>
      </c>
      <c r="C49" s="57"/>
      <c r="D49" s="57"/>
      <c r="E49" s="57"/>
      <c r="F49" s="58"/>
      <c r="G49" s="16" t="s">
        <v>12</v>
      </c>
      <c r="H49" s="7">
        <v>248600.44</v>
      </c>
    </row>
    <row r="50" spans="1:8" x14ac:dyDescent="0.25">
      <c r="A50" s="17" t="s">
        <v>71</v>
      </c>
      <c r="B50" s="56" t="s">
        <v>28</v>
      </c>
      <c r="C50" s="57"/>
      <c r="D50" s="57"/>
      <c r="E50" s="57"/>
      <c r="F50" s="58"/>
      <c r="G50" s="16" t="s">
        <v>12</v>
      </c>
      <c r="H50" s="7">
        <v>3034.74</v>
      </c>
    </row>
    <row r="51" spans="1:8" x14ac:dyDescent="0.25">
      <c r="A51" s="17" t="s">
        <v>72</v>
      </c>
      <c r="B51" s="56" t="s">
        <v>29</v>
      </c>
      <c r="C51" s="57"/>
      <c r="D51" s="57"/>
      <c r="E51" s="57"/>
      <c r="F51" s="58"/>
      <c r="G51" s="16" t="s">
        <v>12</v>
      </c>
      <c r="H51" s="7">
        <v>171108.26</v>
      </c>
    </row>
    <row r="52" spans="1:8" x14ac:dyDescent="0.25">
      <c r="A52" s="17" t="s">
        <v>73</v>
      </c>
      <c r="B52" s="56" t="s">
        <v>30</v>
      </c>
      <c r="C52" s="57"/>
      <c r="D52" s="57"/>
      <c r="E52" s="57"/>
      <c r="F52" s="58"/>
      <c r="G52" s="16" t="s">
        <v>12</v>
      </c>
      <c r="H52" s="7">
        <v>174143</v>
      </c>
    </row>
    <row r="53" spans="1:8" x14ac:dyDescent="0.25">
      <c r="A53" s="46" t="s">
        <v>74</v>
      </c>
      <c r="B53" s="46"/>
      <c r="C53" s="46"/>
      <c r="D53" s="46"/>
      <c r="E53" s="46"/>
      <c r="F53" s="46"/>
      <c r="G53" s="46"/>
      <c r="H53" s="46"/>
    </row>
    <row r="54" spans="1:8" ht="33.75" customHeight="1" x14ac:dyDescent="0.25">
      <c r="A54" s="37">
        <v>32</v>
      </c>
      <c r="B54" s="59" t="s">
        <v>75</v>
      </c>
      <c r="C54" s="59"/>
      <c r="D54" s="37" t="s">
        <v>37</v>
      </c>
      <c r="E54" s="37" t="s">
        <v>76</v>
      </c>
      <c r="F54" s="37" t="s">
        <v>77</v>
      </c>
      <c r="G54" s="37" t="s">
        <v>78</v>
      </c>
      <c r="H54" s="37" t="s">
        <v>79</v>
      </c>
    </row>
    <row r="55" spans="1:8" x14ac:dyDescent="0.25">
      <c r="A55" s="2">
        <v>33</v>
      </c>
      <c r="B55" s="47" t="s">
        <v>37</v>
      </c>
      <c r="C55" s="47"/>
      <c r="D55" s="2" t="s">
        <v>80</v>
      </c>
      <c r="E55" s="2" t="s">
        <v>81</v>
      </c>
      <c r="F55" s="2" t="s">
        <v>82</v>
      </c>
      <c r="G55" s="2" t="s">
        <v>82</v>
      </c>
      <c r="H55" s="2" t="s">
        <v>82</v>
      </c>
    </row>
    <row r="56" spans="1:8" x14ac:dyDescent="0.25">
      <c r="A56" s="2">
        <v>34</v>
      </c>
      <c r="B56" s="47" t="s">
        <v>83</v>
      </c>
      <c r="C56" s="47"/>
      <c r="D56" s="2" t="s">
        <v>84</v>
      </c>
      <c r="E56" s="18">
        <v>399.42</v>
      </c>
      <c r="F56" s="18">
        <v>3702.44</v>
      </c>
      <c r="G56" s="18">
        <v>5178.41</v>
      </c>
      <c r="H56" s="18">
        <v>9630.4699999999993</v>
      </c>
    </row>
    <row r="57" spans="1:8" x14ac:dyDescent="0.25">
      <c r="A57" s="2">
        <v>35</v>
      </c>
      <c r="B57" s="47" t="s">
        <v>85</v>
      </c>
      <c r="C57" s="47"/>
      <c r="D57" s="2" t="s">
        <v>12</v>
      </c>
      <c r="E57" s="18">
        <v>414316.9</v>
      </c>
      <c r="F57" s="18">
        <v>199315.1</v>
      </c>
      <c r="G57" s="18">
        <v>44970.1</v>
      </c>
      <c r="H57" s="18">
        <v>94553.3</v>
      </c>
    </row>
    <row r="58" spans="1:8" x14ac:dyDescent="0.25">
      <c r="A58" s="2">
        <v>36</v>
      </c>
      <c r="B58" s="47" t="s">
        <v>86</v>
      </c>
      <c r="C58" s="47"/>
      <c r="D58" s="2" t="s">
        <v>12</v>
      </c>
      <c r="E58" s="18">
        <v>454843.99</v>
      </c>
      <c r="F58" s="18">
        <v>220400.52</v>
      </c>
      <c r="G58" s="18">
        <v>45582.87</v>
      </c>
      <c r="H58" s="18">
        <v>101703.41</v>
      </c>
    </row>
    <row r="59" spans="1:8" x14ac:dyDescent="0.25">
      <c r="A59" s="2">
        <v>37</v>
      </c>
      <c r="B59" s="47" t="s">
        <v>87</v>
      </c>
      <c r="C59" s="47"/>
      <c r="D59" s="2" t="s">
        <v>12</v>
      </c>
      <c r="E59" s="18">
        <v>-40527.089999999997</v>
      </c>
      <c r="F59" s="18">
        <v>-21085.42</v>
      </c>
      <c r="G59" s="18">
        <v>-612.77</v>
      </c>
      <c r="H59" s="18">
        <v>-7150.11</v>
      </c>
    </row>
    <row r="60" spans="1:8" ht="48" customHeight="1" x14ac:dyDescent="0.25">
      <c r="A60" s="36">
        <v>38</v>
      </c>
      <c r="B60" s="59" t="s">
        <v>88</v>
      </c>
      <c r="C60" s="59"/>
      <c r="D60" s="36" t="s">
        <v>12</v>
      </c>
      <c r="E60" s="14">
        <v>416321.68</v>
      </c>
      <c r="F60" s="14">
        <v>239914.6</v>
      </c>
      <c r="G60" s="14">
        <v>72669.14</v>
      </c>
      <c r="H60" s="14">
        <v>129342.47</v>
      </c>
    </row>
    <row r="61" spans="1:8" ht="48" customHeight="1" x14ac:dyDescent="0.25">
      <c r="A61" s="36">
        <v>39</v>
      </c>
      <c r="B61" s="59" t="s">
        <v>89</v>
      </c>
      <c r="C61" s="59"/>
      <c r="D61" s="36" t="s">
        <v>12</v>
      </c>
      <c r="E61" s="14">
        <v>454843.99</v>
      </c>
      <c r="F61" s="14">
        <v>220400.52</v>
      </c>
      <c r="G61" s="14">
        <v>45582.87</v>
      </c>
      <c r="H61" s="14">
        <v>101703.41</v>
      </c>
    </row>
    <row r="62" spans="1:8" ht="48" customHeight="1" x14ac:dyDescent="0.25">
      <c r="A62" s="36">
        <v>40</v>
      </c>
      <c r="B62" s="59" t="s">
        <v>90</v>
      </c>
      <c r="C62" s="59"/>
      <c r="D62" s="36" t="s">
        <v>12</v>
      </c>
      <c r="E62" s="14">
        <v>-38522.31</v>
      </c>
      <c r="F62" s="14">
        <v>19514.080000000002</v>
      </c>
      <c r="G62" s="14">
        <v>27086.27</v>
      </c>
      <c r="H62" s="14">
        <v>27639.06</v>
      </c>
    </row>
    <row r="63" spans="1:8" ht="48" customHeight="1" x14ac:dyDescent="0.25">
      <c r="A63" s="36">
        <v>41</v>
      </c>
      <c r="B63" s="59" t="s">
        <v>91</v>
      </c>
      <c r="C63" s="59"/>
      <c r="D63" s="36" t="s">
        <v>12</v>
      </c>
      <c r="E63" s="14" t="s">
        <v>80</v>
      </c>
      <c r="F63" s="14" t="s">
        <v>80</v>
      </c>
      <c r="G63" s="14" t="s">
        <v>80</v>
      </c>
      <c r="H63" s="14" t="s">
        <v>80</v>
      </c>
    </row>
    <row r="64" spans="1:8" x14ac:dyDescent="0.25">
      <c r="A64" s="46" t="s">
        <v>92</v>
      </c>
      <c r="B64" s="46"/>
      <c r="C64" s="46"/>
      <c r="D64" s="46"/>
      <c r="E64" s="46"/>
      <c r="F64" s="46"/>
      <c r="G64" s="46"/>
      <c r="H64" s="46"/>
    </row>
    <row r="65" spans="1:8" x14ac:dyDescent="0.25">
      <c r="A65" s="17" t="s">
        <v>93</v>
      </c>
      <c r="B65" s="56" t="s">
        <v>59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94</v>
      </c>
      <c r="B66" s="56" t="s">
        <v>62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95</v>
      </c>
      <c r="B67" s="56" t="s">
        <v>64</v>
      </c>
      <c r="C67" s="57"/>
      <c r="D67" s="57"/>
      <c r="E67" s="57"/>
      <c r="F67" s="58"/>
      <c r="G67" s="16" t="s">
        <v>60</v>
      </c>
      <c r="H67" s="7">
        <f>D67/2734.06</f>
        <v>0</v>
      </c>
    </row>
    <row r="68" spans="1:8" x14ac:dyDescent="0.25">
      <c r="A68" s="17" t="s">
        <v>96</v>
      </c>
      <c r="B68" s="56" t="s">
        <v>66</v>
      </c>
      <c r="C68" s="57"/>
      <c r="D68" s="57"/>
      <c r="E68" s="57"/>
      <c r="F68" s="58"/>
      <c r="G68" s="16" t="s">
        <v>12</v>
      </c>
      <c r="H68" s="7">
        <f>D68/2734.06</f>
        <v>0</v>
      </c>
    </row>
    <row r="69" spans="1:8" x14ac:dyDescent="0.25">
      <c r="A69" s="46" t="s">
        <v>97</v>
      </c>
      <c r="B69" s="46"/>
      <c r="C69" s="46"/>
      <c r="D69" s="46"/>
      <c r="E69" s="46"/>
      <c r="F69" s="46"/>
      <c r="G69" s="46"/>
      <c r="H69" s="46"/>
    </row>
    <row r="70" spans="1:8" x14ac:dyDescent="0.25">
      <c r="A70" s="17" t="s">
        <v>98</v>
      </c>
      <c r="B70" s="56" t="s">
        <v>99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100</v>
      </c>
      <c r="B71" s="56" t="s">
        <v>101</v>
      </c>
      <c r="C71" s="57"/>
      <c r="D71" s="57"/>
      <c r="E71" s="57"/>
      <c r="F71" s="58"/>
      <c r="G71" s="16" t="s">
        <v>60</v>
      </c>
      <c r="H71" s="7"/>
    </row>
    <row r="72" spans="1:8" x14ac:dyDescent="0.25">
      <c r="A72" s="17" t="s">
        <v>102</v>
      </c>
      <c r="B72" s="56" t="s">
        <v>103</v>
      </c>
      <c r="C72" s="57"/>
      <c r="D72" s="57"/>
      <c r="E72" s="57"/>
      <c r="F72" s="58"/>
      <c r="G72" s="16" t="s">
        <v>12</v>
      </c>
      <c r="H72" s="7"/>
    </row>
    <row r="74" spans="1:8" ht="58.5" customHeight="1" x14ac:dyDescent="0.25">
      <c r="A74" s="60" t="s">
        <v>104</v>
      </c>
      <c r="B74" s="60"/>
      <c r="C74" s="60"/>
      <c r="D74" s="60"/>
      <c r="E74" s="60"/>
      <c r="F74" s="60"/>
      <c r="G74" s="60"/>
      <c r="H74" s="60"/>
    </row>
  </sheetData>
  <mergeCells count="87">
    <mergeCell ref="B71:F71"/>
    <mergeCell ref="B72:F72"/>
    <mergeCell ref="A74:H74"/>
    <mergeCell ref="B65:F65"/>
    <mergeCell ref="B66:F66"/>
    <mergeCell ref="B67:F67"/>
    <mergeCell ref="B68:F68"/>
    <mergeCell ref="A69:H69"/>
    <mergeCell ref="B70:F70"/>
    <mergeCell ref="B59:C59"/>
    <mergeCell ref="B60:C60"/>
    <mergeCell ref="B61:C61"/>
    <mergeCell ref="B62:C62"/>
    <mergeCell ref="B63:C63"/>
    <mergeCell ref="A64:H64"/>
    <mergeCell ref="A53:H53"/>
    <mergeCell ref="B54:C54"/>
    <mergeCell ref="B55:C55"/>
    <mergeCell ref="B56:C56"/>
    <mergeCell ref="B57:C57"/>
    <mergeCell ref="B58:C58"/>
    <mergeCell ref="B47:F47"/>
    <mergeCell ref="B48:F48"/>
    <mergeCell ref="B49:F49"/>
    <mergeCell ref="B50:F50"/>
    <mergeCell ref="B51:F51"/>
    <mergeCell ref="B52:F52"/>
    <mergeCell ref="A41:H41"/>
    <mergeCell ref="B42:F42"/>
    <mergeCell ref="B43:F43"/>
    <mergeCell ref="B44:F44"/>
    <mergeCell ref="B45:F45"/>
    <mergeCell ref="A46:H46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63" sqref="A63:H6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118</v>
      </c>
      <c r="F1" t="s">
        <v>33</v>
      </c>
      <c r="G1">
        <v>4085.1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6381.74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346911.34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353293.08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988942.58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728425.36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260517.22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986491.97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970791.97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15700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639580.63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11470.18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349362.01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360832.19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372723.02</v>
      </c>
      <c r="E27" s="49" t="s">
        <v>41</v>
      </c>
      <c r="F27" s="49"/>
      <c r="G27" s="9" t="s">
        <v>42</v>
      </c>
      <c r="H27" s="15">
        <f>D27/$G$1/12</f>
        <v>7.6033026527298402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55030.82</v>
      </c>
      <c r="E28" s="49" t="s">
        <v>41</v>
      </c>
      <c r="F28" s="49"/>
      <c r="G28" s="9" t="s">
        <v>42</v>
      </c>
      <c r="H28" s="15">
        <f t="shared" ref="H28:H34" si="0">D28/$G$1/12</f>
        <v>1.1225922662031937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6438.03</v>
      </c>
      <c r="E29" s="52" t="s">
        <v>41</v>
      </c>
      <c r="F29" s="53"/>
      <c r="G29" s="9" t="s">
        <v>42</v>
      </c>
      <c r="H29" s="15">
        <f t="shared" si="0"/>
        <v>0.13133154635137451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26961.66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60085.54</v>
      </c>
      <c r="E31" s="49" t="s">
        <v>51</v>
      </c>
      <c r="F31" s="49"/>
      <c r="G31" s="9" t="s">
        <v>42</v>
      </c>
      <c r="H31" s="15">
        <f t="shared" si="0"/>
        <v>1.2257052050949386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0.17135443440797041</v>
      </c>
    </row>
    <row r="33" spans="1:8" ht="28.5" customHeight="1" x14ac:dyDescent="0.25">
      <c r="A33" s="13" t="s">
        <v>54</v>
      </c>
      <c r="B33" s="51" t="s">
        <v>120</v>
      </c>
      <c r="C33" s="51"/>
      <c r="D33" s="14">
        <f>6000+39600+20000</f>
        <v>65600</v>
      </c>
      <c r="E33" s="49" t="s">
        <v>41</v>
      </c>
      <c r="F33" s="49"/>
      <c r="G33" s="9" t="s">
        <v>42</v>
      </c>
      <c r="H33" s="15">
        <f t="shared" si="0"/>
        <v>1.3381965353765308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-800</v>
      </c>
      <c r="E34" s="49" t="s">
        <v>41</v>
      </c>
      <c r="F34" s="49"/>
      <c r="G34" s="9" t="s">
        <v>42</v>
      </c>
      <c r="H34" s="15">
        <f t="shared" si="0"/>
        <v>-1.6319469943616233E-2</v>
      </c>
    </row>
    <row r="35" spans="1:8" ht="15" customHeight="1" x14ac:dyDescent="0.25">
      <c r="A35" s="13" t="s">
        <v>56</v>
      </c>
      <c r="B35" s="51" t="s">
        <v>121</v>
      </c>
      <c r="C35" s="51"/>
      <c r="D35" s="14">
        <v>945</v>
      </c>
      <c r="E35" s="49"/>
      <c r="F35" s="49"/>
      <c r="G35" s="9" t="s">
        <v>42</v>
      </c>
      <c r="H35" s="15">
        <f t="shared" ref="H35" si="1">D35/$G$1/12</f>
        <v>1.9277373870896675E-2</v>
      </c>
    </row>
    <row r="36" spans="1:8" ht="30" customHeight="1" x14ac:dyDescent="0.25">
      <c r="A36" s="13" t="s">
        <v>111</v>
      </c>
      <c r="B36" s="51" t="s">
        <v>112</v>
      </c>
      <c r="C36" s="51"/>
      <c r="D36" s="14">
        <v>356.25</v>
      </c>
      <c r="E36" s="49"/>
      <c r="F36" s="49"/>
      <c r="G36" s="9" t="s">
        <v>42</v>
      </c>
      <c r="H36" s="15">
        <f t="shared" ref="H36:H37" si="2">D36/$G$1/12</f>
        <v>7.2672639592666032E-3</v>
      </c>
    </row>
    <row r="37" spans="1:8" ht="15" customHeight="1" x14ac:dyDescent="0.25">
      <c r="A37" s="13" t="s">
        <v>125</v>
      </c>
      <c r="B37" s="51" t="s">
        <v>122</v>
      </c>
      <c r="C37" s="51"/>
      <c r="D37" s="14">
        <v>567.41</v>
      </c>
      <c r="E37" s="49"/>
      <c r="F37" s="49"/>
      <c r="G37" s="9" t="s">
        <v>42</v>
      </c>
      <c r="H37" s="15">
        <f t="shared" si="2"/>
        <v>1.1574788050884107E-2</v>
      </c>
    </row>
    <row r="38" spans="1:8" ht="15" customHeight="1" x14ac:dyDescent="0.25">
      <c r="A38" s="13" t="s">
        <v>126</v>
      </c>
      <c r="B38" s="51" t="s">
        <v>123</v>
      </c>
      <c r="C38" s="51"/>
      <c r="D38" s="14">
        <v>5538.77</v>
      </c>
      <c r="E38" s="49"/>
      <c r="F38" s="49"/>
      <c r="G38" s="9" t="s">
        <v>42</v>
      </c>
      <c r="H38" s="15">
        <f t="shared" ref="H38" si="3">D38/$G$1/12</f>
        <v>0.11298723817450411</v>
      </c>
    </row>
    <row r="39" spans="1:8" ht="15" customHeight="1" x14ac:dyDescent="0.25">
      <c r="A39" s="13" t="s">
        <v>127</v>
      </c>
      <c r="B39" s="51" t="s">
        <v>124</v>
      </c>
      <c r="C39" s="51"/>
      <c r="D39" s="14">
        <v>6061.91</v>
      </c>
      <c r="E39" s="49"/>
      <c r="F39" s="49"/>
      <c r="G39" s="9" t="s">
        <v>42</v>
      </c>
      <c r="H39" s="15">
        <f t="shared" ref="H39" si="4">D39/$G$1/12</f>
        <v>0.12365894755738334</v>
      </c>
    </row>
    <row r="40" spans="1:8" x14ac:dyDescent="0.25">
      <c r="A40" s="46" t="s">
        <v>57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17" t="s">
        <v>58</v>
      </c>
      <c r="B41" s="56" t="s">
        <v>59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61</v>
      </c>
      <c r="B42" s="56" t="s">
        <v>62</v>
      </c>
      <c r="C42" s="57"/>
      <c r="D42" s="57"/>
      <c r="E42" s="57"/>
      <c r="F42" s="58"/>
      <c r="G42" s="16" t="s">
        <v>60</v>
      </c>
      <c r="H42" s="7">
        <f>D42/2734.06</f>
        <v>0</v>
      </c>
    </row>
    <row r="43" spans="1:8" x14ac:dyDescent="0.25">
      <c r="A43" s="17" t="s">
        <v>63</v>
      </c>
      <c r="B43" s="56" t="s">
        <v>64</v>
      </c>
      <c r="C43" s="57"/>
      <c r="D43" s="57"/>
      <c r="E43" s="57"/>
      <c r="F43" s="58"/>
      <c r="G43" s="16" t="s">
        <v>60</v>
      </c>
      <c r="H43" s="7">
        <f>D43/2734.06</f>
        <v>0</v>
      </c>
    </row>
    <row r="44" spans="1:8" x14ac:dyDescent="0.25">
      <c r="A44" s="17" t="s">
        <v>65</v>
      </c>
      <c r="B44" s="56" t="s">
        <v>66</v>
      </c>
      <c r="C44" s="57"/>
      <c r="D44" s="57"/>
      <c r="E44" s="57"/>
      <c r="F44" s="58"/>
      <c r="G44" s="16" t="s">
        <v>12</v>
      </c>
      <c r="H44" s="7">
        <f>D44/2734.06</f>
        <v>0</v>
      </c>
    </row>
    <row r="45" spans="1:8" x14ac:dyDescent="0.25">
      <c r="A45" s="46" t="s">
        <v>67</v>
      </c>
      <c r="B45" s="46"/>
      <c r="C45" s="46"/>
      <c r="D45" s="46"/>
      <c r="E45" s="46"/>
      <c r="F45" s="46"/>
      <c r="G45" s="46"/>
      <c r="H45" s="46"/>
    </row>
    <row r="46" spans="1:8" x14ac:dyDescent="0.25">
      <c r="A46" s="17" t="s">
        <v>68</v>
      </c>
      <c r="B46" s="56" t="s">
        <v>14</v>
      </c>
      <c r="C46" s="57"/>
      <c r="D46" s="57"/>
      <c r="E46" s="57"/>
      <c r="F46" s="58"/>
      <c r="G46" s="16" t="s">
        <v>12</v>
      </c>
      <c r="H46" s="7">
        <v>19040.62</v>
      </c>
    </row>
    <row r="47" spans="1:8" x14ac:dyDescent="0.25">
      <c r="A47" s="17" t="s">
        <v>69</v>
      </c>
      <c r="B47" s="56" t="s">
        <v>15</v>
      </c>
      <c r="C47" s="57"/>
      <c r="D47" s="57"/>
      <c r="E47" s="57"/>
      <c r="F47" s="58"/>
      <c r="G47" s="16" t="s">
        <v>12</v>
      </c>
      <c r="H47" s="7">
        <v>504833.1</v>
      </c>
    </row>
    <row r="48" spans="1:8" x14ac:dyDescent="0.25">
      <c r="A48" s="17" t="s">
        <v>70</v>
      </c>
      <c r="B48" s="56" t="s">
        <v>16</v>
      </c>
      <c r="C48" s="57"/>
      <c r="D48" s="57"/>
      <c r="E48" s="57"/>
      <c r="F48" s="58"/>
      <c r="G48" s="16" t="s">
        <v>12</v>
      </c>
      <c r="H48" s="7">
        <v>523873.72</v>
      </c>
    </row>
    <row r="49" spans="1:8" x14ac:dyDescent="0.25">
      <c r="A49" s="17" t="s">
        <v>71</v>
      </c>
      <c r="B49" s="56" t="s">
        <v>28</v>
      </c>
      <c r="C49" s="57"/>
      <c r="D49" s="57"/>
      <c r="E49" s="57"/>
      <c r="F49" s="58"/>
      <c r="G49" s="16" t="s">
        <v>12</v>
      </c>
      <c r="H49" s="7">
        <v>12323.73</v>
      </c>
    </row>
    <row r="50" spans="1:8" x14ac:dyDescent="0.25">
      <c r="A50" s="17" t="s">
        <v>72</v>
      </c>
      <c r="B50" s="56" t="s">
        <v>29</v>
      </c>
      <c r="C50" s="57"/>
      <c r="D50" s="57"/>
      <c r="E50" s="57"/>
      <c r="F50" s="58"/>
      <c r="G50" s="16" t="s">
        <v>12</v>
      </c>
      <c r="H50" s="7">
        <v>558418.09</v>
      </c>
    </row>
    <row r="51" spans="1:8" x14ac:dyDescent="0.25">
      <c r="A51" s="17" t="s">
        <v>73</v>
      </c>
      <c r="B51" s="56" t="s">
        <v>30</v>
      </c>
      <c r="C51" s="57"/>
      <c r="D51" s="57"/>
      <c r="E51" s="57"/>
      <c r="F51" s="58"/>
      <c r="G51" s="16" t="s">
        <v>12</v>
      </c>
      <c r="H51" s="7">
        <v>570741.81999999995</v>
      </c>
    </row>
    <row r="52" spans="1:8" x14ac:dyDescent="0.25">
      <c r="A52" s="46" t="s">
        <v>74</v>
      </c>
      <c r="B52" s="46"/>
      <c r="C52" s="46"/>
      <c r="D52" s="46"/>
      <c r="E52" s="46"/>
      <c r="F52" s="46"/>
      <c r="G52" s="46"/>
      <c r="H52" s="46"/>
    </row>
    <row r="53" spans="1:8" ht="33.75" customHeight="1" x14ac:dyDescent="0.25">
      <c r="A53" s="12">
        <v>32</v>
      </c>
      <c r="B53" s="59" t="s">
        <v>75</v>
      </c>
      <c r="C53" s="59"/>
      <c r="D53" s="12" t="s">
        <v>37</v>
      </c>
      <c r="E53" s="12" t="s">
        <v>76</v>
      </c>
      <c r="F53" s="12" t="s">
        <v>77</v>
      </c>
      <c r="G53" s="12" t="s">
        <v>78</v>
      </c>
      <c r="H53" s="12" t="s">
        <v>79</v>
      </c>
    </row>
    <row r="54" spans="1:8" x14ac:dyDescent="0.25">
      <c r="A54" s="2">
        <v>33</v>
      </c>
      <c r="B54" s="47" t="s">
        <v>37</v>
      </c>
      <c r="C54" s="47"/>
      <c r="D54" s="2" t="s">
        <v>80</v>
      </c>
      <c r="E54" s="2" t="s">
        <v>81</v>
      </c>
      <c r="F54" s="2" t="s">
        <v>82</v>
      </c>
      <c r="G54" s="2" t="s">
        <v>82</v>
      </c>
      <c r="H54" s="2" t="s">
        <v>82</v>
      </c>
    </row>
    <row r="55" spans="1:8" x14ac:dyDescent="0.25">
      <c r="A55" s="2">
        <v>34</v>
      </c>
      <c r="B55" s="47" t="s">
        <v>83</v>
      </c>
      <c r="C55" s="47"/>
      <c r="D55" s="2" t="s">
        <v>84</v>
      </c>
      <c r="E55" s="18">
        <v>605.11</v>
      </c>
      <c r="F55" s="18">
        <v>4827.7299999999996</v>
      </c>
      <c r="G55" s="18">
        <v>6370.87</v>
      </c>
      <c r="H55" s="18">
        <v>11047.89</v>
      </c>
    </row>
    <row r="56" spans="1:8" x14ac:dyDescent="0.25">
      <c r="A56" s="2">
        <v>35</v>
      </c>
      <c r="B56" s="47" t="s">
        <v>85</v>
      </c>
      <c r="C56" s="47"/>
      <c r="D56" s="2" t="s">
        <v>12</v>
      </c>
      <c r="E56" s="18">
        <v>625027.14</v>
      </c>
      <c r="F56" s="18">
        <v>353614.8</v>
      </c>
      <c r="G56" s="18">
        <v>63667.91</v>
      </c>
      <c r="H56" s="18">
        <v>119517.8</v>
      </c>
    </row>
    <row r="57" spans="1:8" x14ac:dyDescent="0.25">
      <c r="A57" s="2">
        <v>36</v>
      </c>
      <c r="B57" s="47" t="s">
        <v>86</v>
      </c>
      <c r="C57" s="47"/>
      <c r="D57" s="2" t="s">
        <v>12</v>
      </c>
      <c r="E57" s="18">
        <v>603315.41</v>
      </c>
      <c r="F57" s="18">
        <v>321929.12</v>
      </c>
      <c r="G57" s="18">
        <v>64343.99</v>
      </c>
      <c r="H57" s="18">
        <v>118654.11</v>
      </c>
    </row>
    <row r="58" spans="1:8" x14ac:dyDescent="0.25">
      <c r="A58" s="2">
        <v>37</v>
      </c>
      <c r="B58" s="47" t="s">
        <v>87</v>
      </c>
      <c r="C58" s="47"/>
      <c r="D58" s="2" t="s">
        <v>12</v>
      </c>
      <c r="E58" s="18">
        <v>21711.73</v>
      </c>
      <c r="F58" s="18">
        <v>31685.68</v>
      </c>
      <c r="G58" s="18">
        <v>-676.08</v>
      </c>
      <c r="H58" s="18">
        <v>863.69</v>
      </c>
    </row>
    <row r="59" spans="1:8" ht="48" customHeight="1" x14ac:dyDescent="0.25">
      <c r="A59" s="19">
        <v>38</v>
      </c>
      <c r="B59" s="59" t="s">
        <v>88</v>
      </c>
      <c r="C59" s="59"/>
      <c r="D59" s="19" t="s">
        <v>12</v>
      </c>
      <c r="E59" s="14">
        <v>704237.49</v>
      </c>
      <c r="F59" s="14">
        <v>232773.55</v>
      </c>
      <c r="G59" s="14">
        <v>157017.88</v>
      </c>
      <c r="H59" s="14">
        <v>211695.7</v>
      </c>
    </row>
    <row r="60" spans="1:8" ht="48" customHeight="1" x14ac:dyDescent="0.25">
      <c r="A60" s="19">
        <v>39</v>
      </c>
      <c r="B60" s="59" t="s">
        <v>89</v>
      </c>
      <c r="C60" s="59"/>
      <c r="D60" s="19" t="s">
        <v>12</v>
      </c>
      <c r="E60" s="14">
        <v>603315.41</v>
      </c>
      <c r="F60" s="14">
        <v>321929.12</v>
      </c>
      <c r="G60" s="14">
        <v>64343.99</v>
      </c>
      <c r="H60" s="14">
        <v>118654.11</v>
      </c>
    </row>
    <row r="61" spans="1:8" ht="48" customHeight="1" x14ac:dyDescent="0.25">
      <c r="A61" s="19">
        <v>40</v>
      </c>
      <c r="B61" s="59" t="s">
        <v>90</v>
      </c>
      <c r="C61" s="59"/>
      <c r="D61" s="19" t="s">
        <v>12</v>
      </c>
      <c r="E61" s="14">
        <v>100922.08</v>
      </c>
      <c r="F61" s="14">
        <v>-89155.57</v>
      </c>
      <c r="G61" s="14">
        <v>92673.89</v>
      </c>
      <c r="H61" s="14">
        <v>93041.59</v>
      </c>
    </row>
    <row r="62" spans="1:8" ht="48" customHeight="1" x14ac:dyDescent="0.25">
      <c r="A62" s="19">
        <v>41</v>
      </c>
      <c r="B62" s="59" t="s">
        <v>91</v>
      </c>
      <c r="C62" s="59"/>
      <c r="D62" s="19" t="s">
        <v>12</v>
      </c>
      <c r="E62" s="14">
        <v>0</v>
      </c>
      <c r="F62" s="14">
        <v>0</v>
      </c>
      <c r="G62" s="14">
        <v>0</v>
      </c>
      <c r="H62" s="14">
        <v>0</v>
      </c>
    </row>
    <row r="63" spans="1:8" x14ac:dyDescent="0.25">
      <c r="A63" s="46" t="s">
        <v>92</v>
      </c>
      <c r="B63" s="46"/>
      <c r="C63" s="46"/>
      <c r="D63" s="46"/>
      <c r="E63" s="46"/>
      <c r="F63" s="46"/>
      <c r="G63" s="46"/>
      <c r="H63" s="46"/>
    </row>
    <row r="64" spans="1:8" x14ac:dyDescent="0.25">
      <c r="A64" s="17" t="s">
        <v>93</v>
      </c>
      <c r="B64" s="56" t="s">
        <v>59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94</v>
      </c>
      <c r="B65" s="56" t="s">
        <v>62</v>
      </c>
      <c r="C65" s="57"/>
      <c r="D65" s="57"/>
      <c r="E65" s="57"/>
      <c r="F65" s="58"/>
      <c r="G65" s="16" t="s">
        <v>60</v>
      </c>
      <c r="H65" s="7">
        <f>D65/2734.06</f>
        <v>0</v>
      </c>
    </row>
    <row r="66" spans="1:8" x14ac:dyDescent="0.25">
      <c r="A66" s="17" t="s">
        <v>95</v>
      </c>
      <c r="B66" s="56" t="s">
        <v>64</v>
      </c>
      <c r="C66" s="57"/>
      <c r="D66" s="57"/>
      <c r="E66" s="57"/>
      <c r="F66" s="58"/>
      <c r="G66" s="16" t="s">
        <v>60</v>
      </c>
      <c r="H66" s="7">
        <f>D66/2734.06</f>
        <v>0</v>
      </c>
    </row>
    <row r="67" spans="1:8" x14ac:dyDescent="0.25">
      <c r="A67" s="17" t="s">
        <v>96</v>
      </c>
      <c r="B67" s="56" t="s">
        <v>66</v>
      </c>
      <c r="C67" s="57"/>
      <c r="D67" s="57"/>
      <c r="E67" s="57"/>
      <c r="F67" s="58"/>
      <c r="G67" s="16" t="s">
        <v>12</v>
      </c>
      <c r="H67" s="7">
        <f>D67/2734.06</f>
        <v>0</v>
      </c>
    </row>
    <row r="68" spans="1:8" x14ac:dyDescent="0.25">
      <c r="A68" s="46" t="s">
        <v>97</v>
      </c>
      <c r="B68" s="46"/>
      <c r="C68" s="46"/>
      <c r="D68" s="46"/>
      <c r="E68" s="46"/>
      <c r="F68" s="46"/>
      <c r="G68" s="46"/>
      <c r="H68" s="46"/>
    </row>
    <row r="69" spans="1:8" x14ac:dyDescent="0.25">
      <c r="A69" s="17" t="s">
        <v>98</v>
      </c>
      <c r="B69" s="56" t="s">
        <v>99</v>
      </c>
      <c r="C69" s="57"/>
      <c r="D69" s="57"/>
      <c r="E69" s="57"/>
      <c r="F69" s="58"/>
      <c r="G69" s="16" t="s">
        <v>60</v>
      </c>
      <c r="H69" s="7"/>
    </row>
    <row r="70" spans="1:8" x14ac:dyDescent="0.25">
      <c r="A70" s="17" t="s">
        <v>100</v>
      </c>
      <c r="B70" s="56" t="s">
        <v>101</v>
      </c>
      <c r="C70" s="57"/>
      <c r="D70" s="57"/>
      <c r="E70" s="57"/>
      <c r="F70" s="58"/>
      <c r="G70" s="16" t="s">
        <v>60</v>
      </c>
      <c r="H70" s="7"/>
    </row>
    <row r="71" spans="1:8" x14ac:dyDescent="0.25">
      <c r="A71" s="17" t="s">
        <v>102</v>
      </c>
      <c r="B71" s="56" t="s">
        <v>103</v>
      </c>
      <c r="C71" s="57"/>
      <c r="D71" s="57"/>
      <c r="E71" s="57"/>
      <c r="F71" s="58"/>
      <c r="G71" s="16" t="s">
        <v>12</v>
      </c>
      <c r="H71" s="7"/>
    </row>
    <row r="73" spans="1:8" ht="58.5" customHeight="1" x14ac:dyDescent="0.25">
      <c r="A73" s="60" t="s">
        <v>104</v>
      </c>
      <c r="B73" s="60"/>
      <c r="C73" s="60"/>
      <c r="D73" s="60"/>
      <c r="E73" s="60"/>
      <c r="F73" s="60"/>
      <c r="G73" s="60"/>
      <c r="H73" s="60"/>
    </row>
  </sheetData>
  <mergeCells count="85">
    <mergeCell ref="B57:C57"/>
    <mergeCell ref="B46:F46"/>
    <mergeCell ref="A52:H52"/>
    <mergeCell ref="B53:C53"/>
    <mergeCell ref="B54:C54"/>
    <mergeCell ref="B55:C55"/>
    <mergeCell ref="B56:C56"/>
    <mergeCell ref="B47:F47"/>
    <mergeCell ref="B48:F48"/>
    <mergeCell ref="B49:F49"/>
    <mergeCell ref="B50:F50"/>
    <mergeCell ref="B51:F51"/>
    <mergeCell ref="B70:F70"/>
    <mergeCell ref="B71:F71"/>
    <mergeCell ref="B60:C60"/>
    <mergeCell ref="B61:C61"/>
    <mergeCell ref="B62:C62"/>
    <mergeCell ref="A63:H63"/>
    <mergeCell ref="A73:H73"/>
    <mergeCell ref="B35:C35"/>
    <mergeCell ref="E35:F35"/>
    <mergeCell ref="B36:C36"/>
    <mergeCell ref="E36:F36"/>
    <mergeCell ref="B37:C37"/>
    <mergeCell ref="E37:F37"/>
    <mergeCell ref="B38:C38"/>
    <mergeCell ref="B64:F64"/>
    <mergeCell ref="B65:F65"/>
    <mergeCell ref="B66:F66"/>
    <mergeCell ref="B67:F67"/>
    <mergeCell ref="A68:H68"/>
    <mergeCell ref="B69:F69"/>
    <mergeCell ref="B58:C58"/>
    <mergeCell ref="B59:C59"/>
    <mergeCell ref="A45:H45"/>
    <mergeCell ref="B32:C32"/>
    <mergeCell ref="E32:F32"/>
    <mergeCell ref="B33:C33"/>
    <mergeCell ref="E33:F33"/>
    <mergeCell ref="B34:C34"/>
    <mergeCell ref="E34:F34"/>
    <mergeCell ref="A40:H40"/>
    <mergeCell ref="B41:F41"/>
    <mergeCell ref="B42:F42"/>
    <mergeCell ref="B43:F43"/>
    <mergeCell ref="B44:F44"/>
    <mergeCell ref="E38:F38"/>
    <mergeCell ref="B39:C39"/>
    <mergeCell ref="E39:F39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296</v>
      </c>
      <c r="F1" t="s">
        <v>33</v>
      </c>
      <c r="G1">
        <v>3541.4</v>
      </c>
    </row>
    <row r="3" spans="1:8" x14ac:dyDescent="0.25">
      <c r="A3" s="35" t="s">
        <v>4</v>
      </c>
      <c r="B3" s="43" t="s">
        <v>7</v>
      </c>
      <c r="C3" s="44"/>
      <c r="D3" s="44"/>
      <c r="E3" s="44"/>
      <c r="F3" s="45"/>
      <c r="G3" s="35" t="s">
        <v>5</v>
      </c>
      <c r="H3" s="35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42460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703.37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176610.02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177313.39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784413.76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571994.22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212419.54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787487.82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775387.82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12100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610877.80000000005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3471.21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173535.96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177007.17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37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354048.45</v>
      </c>
      <c r="E27" s="49" t="s">
        <v>41</v>
      </c>
      <c r="F27" s="49"/>
      <c r="G27" s="9" t="s">
        <v>42</v>
      </c>
      <c r="H27" s="15">
        <f>D27/$G$1/12</f>
        <v>8.3311790534816748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28111.51</v>
      </c>
      <c r="E28" s="49" t="s">
        <v>41</v>
      </c>
      <c r="F28" s="49"/>
      <c r="G28" s="9" t="s">
        <v>42</v>
      </c>
      <c r="H28" s="15">
        <f t="shared" ref="H28:H36" si="0">D28/$G$1/12</f>
        <v>0.6614971009581897</v>
      </c>
    </row>
    <row r="29" spans="1:8" ht="27.75" customHeight="1" x14ac:dyDescent="0.25">
      <c r="A29" s="13" t="s">
        <v>45</v>
      </c>
      <c r="B29" s="54" t="s">
        <v>48</v>
      </c>
      <c r="C29" s="55"/>
      <c r="D29" s="14">
        <v>23373.24</v>
      </c>
      <c r="E29" s="49" t="s">
        <v>41</v>
      </c>
      <c r="F29" s="49"/>
      <c r="G29" s="16" t="s">
        <v>42</v>
      </c>
      <c r="H29" s="15">
        <f t="shared" si="0"/>
        <v>0.55000000000000004</v>
      </c>
    </row>
    <row r="30" spans="1:8" x14ac:dyDescent="0.25">
      <c r="A30" s="13" t="s">
        <v>47</v>
      </c>
      <c r="B30" s="54" t="s">
        <v>184</v>
      </c>
      <c r="C30" s="55"/>
      <c r="D30" s="14">
        <v>13069.3</v>
      </c>
      <c r="E30" s="49" t="s">
        <v>41</v>
      </c>
      <c r="F30" s="49"/>
      <c r="G30" s="16" t="s">
        <v>42</v>
      </c>
      <c r="H30" s="15">
        <f t="shared" si="0"/>
        <v>0.30753609683552641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80286.720000000001</v>
      </c>
      <c r="E31" s="49" t="s">
        <v>51</v>
      </c>
      <c r="F31" s="49"/>
      <c r="G31" s="9" t="s">
        <v>42</v>
      </c>
      <c r="H31" s="15">
        <f t="shared" si="0"/>
        <v>1.8892415428926412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9.8830970802507481E-2</v>
      </c>
    </row>
    <row r="33" spans="1:8" ht="30" customHeight="1" x14ac:dyDescent="0.25">
      <c r="A33" s="13" t="s">
        <v>54</v>
      </c>
      <c r="B33" s="51" t="s">
        <v>141</v>
      </c>
      <c r="C33" s="51"/>
      <c r="D33" s="14">
        <v>3000</v>
      </c>
      <c r="E33" s="49" t="s">
        <v>41</v>
      </c>
      <c r="F33" s="49"/>
      <c r="G33" s="9" t="s">
        <v>42</v>
      </c>
      <c r="H33" s="15">
        <f t="shared" si="0"/>
        <v>7.0593550573219629E-2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 t="s">
        <v>41</v>
      </c>
      <c r="F34" s="49"/>
      <c r="G34" s="9" t="s">
        <v>42</v>
      </c>
      <c r="H34" s="15">
        <f t="shared" si="0"/>
        <v>-9.4124734097626173E-3</v>
      </c>
    </row>
    <row r="35" spans="1:8" ht="15" customHeight="1" x14ac:dyDescent="0.25">
      <c r="A35" s="13" t="s">
        <v>56</v>
      </c>
      <c r="B35" s="51" t="s">
        <v>286</v>
      </c>
      <c r="C35" s="51"/>
      <c r="D35" s="14">
        <v>12000</v>
      </c>
      <c r="E35" s="49"/>
      <c r="F35" s="49"/>
      <c r="G35" s="9" t="s">
        <v>42</v>
      </c>
      <c r="H35" s="15">
        <f t="shared" si="0"/>
        <v>0.28237420229287852</v>
      </c>
    </row>
    <row r="36" spans="1:8" ht="30" customHeight="1" x14ac:dyDescent="0.25">
      <c r="A36" s="13" t="s">
        <v>111</v>
      </c>
      <c r="B36" s="51" t="s">
        <v>112</v>
      </c>
      <c r="C36" s="51"/>
      <c r="D36" s="14">
        <v>672</v>
      </c>
      <c r="E36" s="49"/>
      <c r="F36" s="49"/>
      <c r="G36" s="9" t="s">
        <v>42</v>
      </c>
      <c r="H36" s="15">
        <f t="shared" si="0"/>
        <v>1.5812955328401195E-2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35925.89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242462.62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278388.51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59941.54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224385.05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284326.59000000003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37">
        <v>32</v>
      </c>
      <c r="B50" s="59" t="s">
        <v>75</v>
      </c>
      <c r="C50" s="59"/>
      <c r="D50" s="37" t="s">
        <v>37</v>
      </c>
      <c r="E50" s="37" t="s">
        <v>76</v>
      </c>
      <c r="F50" s="37" t="s">
        <v>77</v>
      </c>
      <c r="G50" s="37" t="s">
        <v>78</v>
      </c>
      <c r="H50" s="37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643.41999999999996</v>
      </c>
      <c r="F52" s="18">
        <v>4265.95</v>
      </c>
      <c r="G52" s="18">
        <v>6343.52</v>
      </c>
      <c r="H52" s="18">
        <v>10410.19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646014.21</v>
      </c>
      <c r="F53" s="18">
        <v>286950.59000000003</v>
      </c>
      <c r="G53" s="18">
        <v>57288.36</v>
      </c>
      <c r="H53" s="18">
        <v>101175.2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634672.54</v>
      </c>
      <c r="F54" s="18">
        <v>301038.53999999998</v>
      </c>
      <c r="G54" s="18">
        <v>62048.05</v>
      </c>
      <c r="H54" s="18">
        <v>111746.77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11341.67</v>
      </c>
      <c r="F55" s="18">
        <v>-14087.95</v>
      </c>
      <c r="G55" s="18">
        <v>-4759.6899999999996</v>
      </c>
      <c r="H55" s="18">
        <v>-10571.57</v>
      </c>
    </row>
    <row r="56" spans="1:8" ht="48" customHeight="1" x14ac:dyDescent="0.25">
      <c r="A56" s="36">
        <v>38</v>
      </c>
      <c r="B56" s="59" t="s">
        <v>88</v>
      </c>
      <c r="C56" s="59"/>
      <c r="D56" s="36" t="s">
        <v>12</v>
      </c>
      <c r="E56" s="14">
        <v>666228.12</v>
      </c>
      <c r="F56" s="14">
        <v>413894.83</v>
      </c>
      <c r="G56" s="14">
        <v>91307.75</v>
      </c>
      <c r="H56" s="14">
        <v>144009.17000000001</v>
      </c>
    </row>
    <row r="57" spans="1:8" ht="48" customHeight="1" x14ac:dyDescent="0.25">
      <c r="A57" s="36">
        <v>39</v>
      </c>
      <c r="B57" s="59" t="s">
        <v>89</v>
      </c>
      <c r="C57" s="59"/>
      <c r="D57" s="36" t="s">
        <v>12</v>
      </c>
      <c r="E57" s="14">
        <v>634672.54</v>
      </c>
      <c r="F57" s="14">
        <v>301038.53999999998</v>
      </c>
      <c r="G57" s="14">
        <v>62048.05</v>
      </c>
      <c r="H57" s="14">
        <v>111746.77</v>
      </c>
    </row>
    <row r="58" spans="1:8" ht="48" customHeight="1" x14ac:dyDescent="0.25">
      <c r="A58" s="36">
        <v>40</v>
      </c>
      <c r="B58" s="59" t="s">
        <v>90</v>
      </c>
      <c r="C58" s="59"/>
      <c r="D58" s="36" t="s">
        <v>12</v>
      </c>
      <c r="E58" s="14">
        <v>31555.58</v>
      </c>
      <c r="F58" s="14">
        <v>112856.29</v>
      </c>
      <c r="G58" s="14">
        <v>29259.7</v>
      </c>
      <c r="H58" s="14">
        <v>32262.400000000001</v>
      </c>
    </row>
    <row r="59" spans="1:8" ht="48" customHeight="1" x14ac:dyDescent="0.25">
      <c r="A59" s="36">
        <v>41</v>
      </c>
      <c r="B59" s="59" t="s">
        <v>91</v>
      </c>
      <c r="C59" s="59"/>
      <c r="D59" s="36" t="s">
        <v>12</v>
      </c>
      <c r="E59" s="14" t="s">
        <v>80</v>
      </c>
      <c r="F59" s="14" t="s">
        <v>80</v>
      </c>
      <c r="G59" s="14" t="s">
        <v>80</v>
      </c>
      <c r="H59" s="14" t="s">
        <v>80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67:F67"/>
    <mergeCell ref="B68:F68"/>
    <mergeCell ref="A70:H70"/>
    <mergeCell ref="B61:F61"/>
    <mergeCell ref="B62:F62"/>
    <mergeCell ref="B63:F63"/>
    <mergeCell ref="B64:F64"/>
    <mergeCell ref="A65:H65"/>
    <mergeCell ref="B66:F66"/>
    <mergeCell ref="B55:C55"/>
    <mergeCell ref="B56:C56"/>
    <mergeCell ref="B57:C57"/>
    <mergeCell ref="B58:C58"/>
    <mergeCell ref="B59:C59"/>
    <mergeCell ref="A60:H60"/>
    <mergeCell ref="A49:H49"/>
    <mergeCell ref="B50:C50"/>
    <mergeCell ref="B51:C51"/>
    <mergeCell ref="B52:C52"/>
    <mergeCell ref="B53:C53"/>
    <mergeCell ref="B54:C54"/>
    <mergeCell ref="B43:F43"/>
    <mergeCell ref="B44:F44"/>
    <mergeCell ref="B45:F45"/>
    <mergeCell ref="B46:F46"/>
    <mergeCell ref="B47:F47"/>
    <mergeCell ref="B48:F48"/>
    <mergeCell ref="A37:H37"/>
    <mergeCell ref="B38:F38"/>
    <mergeCell ref="B39:F39"/>
    <mergeCell ref="B40:F40"/>
    <mergeCell ref="B41:F41"/>
    <mergeCell ref="A42:H42"/>
    <mergeCell ref="B35:C35"/>
    <mergeCell ref="E35:F35"/>
    <mergeCell ref="B36:C36"/>
    <mergeCell ref="E36:F36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A61" sqref="A61:H6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128</v>
      </c>
      <c r="F1" t="s">
        <v>33</v>
      </c>
      <c r="G1">
        <v>3517.9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42095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0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0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395937.56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395937.56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0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312887.3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302037.3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10850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312887.3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15201.1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83050.259999999995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98251.36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354401.9</v>
      </c>
      <c r="E27" s="49" t="s">
        <v>41</v>
      </c>
      <c r="F27" s="49"/>
      <c r="G27" s="9" t="s">
        <v>42</v>
      </c>
      <c r="H27" s="15">
        <f>D27/$G$1/12</f>
        <v>8.3952049991945952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56194.96</v>
      </c>
      <c r="E28" s="49" t="s">
        <v>41</v>
      </c>
      <c r="F28" s="49"/>
      <c r="G28" s="9" t="s">
        <v>42</v>
      </c>
      <c r="H28" s="15">
        <f t="shared" ref="H28:H37" si="0">D28/$G$1/12</f>
        <v>1.3311672683513838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3100.8</v>
      </c>
      <c r="E29" s="52" t="s">
        <v>41</v>
      </c>
      <c r="F29" s="53"/>
      <c r="G29" s="9" t="s">
        <v>42</v>
      </c>
      <c r="H29" s="15">
        <f t="shared" si="0"/>
        <v>7.3452912248784794E-2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23218.14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79768.72</v>
      </c>
      <c r="E31" s="49" t="s">
        <v>51</v>
      </c>
      <c r="F31" s="49"/>
      <c r="G31" s="9" t="s">
        <v>42</v>
      </c>
      <c r="H31" s="15">
        <f t="shared" si="0"/>
        <v>1.8895913281597922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8400</v>
      </c>
      <c r="E32" s="49" t="s">
        <v>41</v>
      </c>
      <c r="F32" s="49"/>
      <c r="G32" s="9" t="s">
        <v>42</v>
      </c>
      <c r="H32" s="15">
        <f t="shared" si="0"/>
        <v>0.19898234742317858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26000</v>
      </c>
      <c r="E33" s="49" t="s">
        <v>41</v>
      </c>
      <c r="F33" s="49"/>
      <c r="G33" s="9" t="s">
        <v>42</v>
      </c>
      <c r="H33" s="15">
        <f t="shared" si="0"/>
        <v>0.61589774202412417</v>
      </c>
    </row>
    <row r="34" spans="1:8" ht="15" customHeight="1" x14ac:dyDescent="0.25">
      <c r="A34" s="13" t="s">
        <v>55</v>
      </c>
      <c r="B34" s="51" t="s">
        <v>130</v>
      </c>
      <c r="C34" s="51"/>
      <c r="D34" s="14">
        <v>5220.24</v>
      </c>
      <c r="E34" s="49"/>
      <c r="F34" s="49"/>
      <c r="G34" s="9" t="s">
        <v>42</v>
      </c>
      <c r="H34" s="15">
        <f t="shared" si="0"/>
        <v>0.12365900110861593</v>
      </c>
    </row>
    <row r="35" spans="1:8" ht="15" customHeight="1" x14ac:dyDescent="0.25">
      <c r="A35" s="13" t="s">
        <v>56</v>
      </c>
      <c r="B35" s="51" t="s">
        <v>131</v>
      </c>
      <c r="C35" s="51"/>
      <c r="D35" s="14">
        <v>814.37</v>
      </c>
      <c r="E35" s="49"/>
      <c r="F35" s="49"/>
      <c r="G35" s="9" t="s">
        <v>42</v>
      </c>
      <c r="H35" s="15">
        <f t="shared" si="0"/>
        <v>1.9291101698930235E-2</v>
      </c>
    </row>
    <row r="36" spans="1:8" ht="15" customHeight="1" x14ac:dyDescent="0.25">
      <c r="A36" s="13" t="s">
        <v>111</v>
      </c>
      <c r="B36" s="51" t="s">
        <v>122</v>
      </c>
      <c r="C36" s="51"/>
      <c r="D36" s="14">
        <v>488.62</v>
      </c>
      <c r="E36" s="49"/>
      <c r="F36" s="49"/>
      <c r="G36" s="9" t="s">
        <v>42</v>
      </c>
      <c r="H36" s="15">
        <f t="shared" si="0"/>
        <v>1.1574613642608754E-2</v>
      </c>
    </row>
    <row r="37" spans="1:8" ht="15" customHeight="1" x14ac:dyDescent="0.25">
      <c r="A37" s="13" t="s">
        <v>125</v>
      </c>
      <c r="B37" s="51" t="s">
        <v>123</v>
      </c>
      <c r="C37" s="51"/>
      <c r="D37" s="14">
        <v>1931.82</v>
      </c>
      <c r="E37" s="49"/>
      <c r="F37" s="49"/>
      <c r="G37" s="9" t="s">
        <v>42</v>
      </c>
      <c r="H37" s="15">
        <f t="shared" si="0"/>
        <v>4.5761675999886293E-2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0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0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0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13720.87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34776.21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48497.08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12">
        <v>32</v>
      </c>
      <c r="B51" s="59" t="s">
        <v>75</v>
      </c>
      <c r="C51" s="59"/>
      <c r="D51" s="12" t="s">
        <v>37</v>
      </c>
      <c r="E51" s="12" t="s">
        <v>76</v>
      </c>
      <c r="F51" s="12" t="s">
        <v>77</v>
      </c>
      <c r="G51" s="12" t="s">
        <v>78</v>
      </c>
      <c r="H51" s="12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 t="s">
        <v>80</v>
      </c>
      <c r="F53" s="18" t="s">
        <v>80</v>
      </c>
      <c r="G53" s="18">
        <v>5677.72</v>
      </c>
      <c r="H53" s="18">
        <v>9398.4500000000007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 t="s">
        <v>80</v>
      </c>
      <c r="F54" s="18" t="s">
        <v>80</v>
      </c>
      <c r="G54" s="18">
        <v>52697.96</v>
      </c>
      <c r="H54" s="18">
        <v>99175.9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 t="s">
        <v>80</v>
      </c>
      <c r="F55" s="18" t="s">
        <v>80</v>
      </c>
      <c r="G55" s="18">
        <v>42697.279999999999</v>
      </c>
      <c r="H55" s="18">
        <v>70568.42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 t="s">
        <v>80</v>
      </c>
      <c r="F56" s="18" t="s">
        <v>80</v>
      </c>
      <c r="G56" s="18">
        <v>10000.68</v>
      </c>
      <c r="H56" s="18">
        <v>28607.48</v>
      </c>
    </row>
    <row r="57" spans="1:8" ht="48" customHeight="1" x14ac:dyDescent="0.25">
      <c r="A57" s="19">
        <v>38</v>
      </c>
      <c r="B57" s="59" t="s">
        <v>88</v>
      </c>
      <c r="C57" s="59"/>
      <c r="D57" s="19" t="s">
        <v>12</v>
      </c>
      <c r="E57" s="14" t="s">
        <v>80</v>
      </c>
      <c r="F57" s="14" t="s">
        <v>80</v>
      </c>
      <c r="G57" s="14">
        <v>38184.82</v>
      </c>
      <c r="H57" s="14">
        <v>86025.43</v>
      </c>
    </row>
    <row r="58" spans="1:8" ht="48" customHeight="1" x14ac:dyDescent="0.25">
      <c r="A58" s="19">
        <v>39</v>
      </c>
      <c r="B58" s="59" t="s">
        <v>89</v>
      </c>
      <c r="C58" s="59"/>
      <c r="D58" s="19" t="s">
        <v>12</v>
      </c>
      <c r="E58" s="14" t="s">
        <v>80</v>
      </c>
      <c r="F58" s="14" t="s">
        <v>80</v>
      </c>
      <c r="G58" s="14">
        <v>42697.279999999999</v>
      </c>
      <c r="H58" s="14">
        <v>70568.42</v>
      </c>
    </row>
    <row r="59" spans="1:8" ht="48" customHeight="1" x14ac:dyDescent="0.25">
      <c r="A59" s="19">
        <v>40</v>
      </c>
      <c r="B59" s="59" t="s">
        <v>90</v>
      </c>
      <c r="C59" s="59"/>
      <c r="D59" s="19" t="s">
        <v>12</v>
      </c>
      <c r="E59" s="14" t="s">
        <v>80</v>
      </c>
      <c r="F59" s="14" t="s">
        <v>80</v>
      </c>
      <c r="G59" s="14">
        <v>-4512.46</v>
      </c>
      <c r="H59" s="14">
        <v>15457.01</v>
      </c>
    </row>
    <row r="60" spans="1:8" ht="48" customHeight="1" x14ac:dyDescent="0.25">
      <c r="A60" s="19">
        <v>41</v>
      </c>
      <c r="B60" s="59" t="s">
        <v>91</v>
      </c>
      <c r="C60" s="59"/>
      <c r="D60" s="19" t="s">
        <v>12</v>
      </c>
      <c r="E60" s="14" t="s">
        <v>80</v>
      </c>
      <c r="F60" s="14" t="s">
        <v>80</v>
      </c>
      <c r="G60" s="14">
        <v>0</v>
      </c>
      <c r="H60" s="14">
        <v>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A71:H71"/>
    <mergeCell ref="B64:F64"/>
    <mergeCell ref="B65:F65"/>
    <mergeCell ref="A66:H66"/>
    <mergeCell ref="B67:F67"/>
    <mergeCell ref="B68:F68"/>
    <mergeCell ref="B69:F69"/>
    <mergeCell ref="B63:F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51:C51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37:C37"/>
    <mergeCell ref="E37:F37"/>
    <mergeCell ref="A38:H38"/>
    <mergeCell ref="B39:F39"/>
    <mergeCell ref="B35:C35"/>
    <mergeCell ref="E35:F35"/>
    <mergeCell ref="B36:C36"/>
    <mergeCell ref="E36:F36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132</v>
      </c>
      <c r="F1" t="s">
        <v>33</v>
      </c>
      <c r="G1">
        <v>3465.4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12445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245101.05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257546.05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807955.27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587719.61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220235.66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869810.96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858910.96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10900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624709.91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44761.27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183245.36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228006.63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629622.93000000005</v>
      </c>
      <c r="E27" s="49" t="s">
        <v>41</v>
      </c>
      <c r="F27" s="49"/>
      <c r="G27" s="9" t="s">
        <v>42</v>
      </c>
      <c r="H27" s="15">
        <f>D27/$G$1/12</f>
        <v>15.140698764933342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133733.31</v>
      </c>
      <c r="E28" s="49" t="s">
        <v>41</v>
      </c>
      <c r="F28" s="49"/>
      <c r="G28" s="9" t="s">
        <v>42</v>
      </c>
      <c r="H28" s="15">
        <f t="shared" ref="H28:H36" si="0">D28/$G$1/12</f>
        <v>3.2159180758354009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3224.71</v>
      </c>
      <c r="E29" s="52" t="s">
        <v>41</v>
      </c>
      <c r="F29" s="53"/>
      <c r="G29" s="9" t="s">
        <v>42</v>
      </c>
      <c r="H29" s="15">
        <f t="shared" si="0"/>
        <v>7.7545401204286171E-2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22871.64</v>
      </c>
      <c r="E30" s="49" t="s">
        <v>41</v>
      </c>
      <c r="F30" s="49"/>
      <c r="G30" s="16" t="s">
        <v>42</v>
      </c>
      <c r="H30" s="15">
        <f t="shared" si="0"/>
        <v>0.54999999999999993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91682.25</v>
      </c>
      <c r="E31" s="49" t="s">
        <v>51</v>
      </c>
      <c r="F31" s="49"/>
      <c r="G31" s="9" t="s">
        <v>42</v>
      </c>
      <c r="H31" s="15">
        <f t="shared" si="0"/>
        <v>2.2047058059675648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0.10099844173832746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0.31261422442815645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-800</v>
      </c>
      <c r="E34" s="49"/>
      <c r="F34" s="49"/>
      <c r="G34" s="9" t="s">
        <v>42</v>
      </c>
      <c r="H34" s="15">
        <f t="shared" si="0"/>
        <v>-1.9237798426348089E-2</v>
      </c>
    </row>
    <row r="35" spans="1:8" ht="15" customHeight="1" x14ac:dyDescent="0.25">
      <c r="A35" s="13" t="s">
        <v>56</v>
      </c>
      <c r="B35" s="51" t="s">
        <v>134</v>
      </c>
      <c r="C35" s="51"/>
      <c r="D35" s="14">
        <v>356.25</v>
      </c>
      <c r="E35" s="49"/>
      <c r="F35" s="49"/>
      <c r="G35" s="9" t="s">
        <v>42</v>
      </c>
      <c r="H35" s="15">
        <f t="shared" si="0"/>
        <v>8.5668321117331331E-3</v>
      </c>
    </row>
    <row r="36" spans="1:8" ht="15" customHeight="1" x14ac:dyDescent="0.25">
      <c r="A36" s="13" t="s">
        <v>111</v>
      </c>
      <c r="B36" s="51" t="s">
        <v>123</v>
      </c>
      <c r="C36" s="51"/>
      <c r="D36" s="14">
        <v>1902.99</v>
      </c>
      <c r="E36" s="49"/>
      <c r="F36" s="49"/>
      <c r="G36" s="9" t="s">
        <v>42</v>
      </c>
      <c r="H36" s="15">
        <f t="shared" si="0"/>
        <v>4.5761672534195184E-2</v>
      </c>
    </row>
    <row r="37" spans="1:8" x14ac:dyDescent="0.25">
      <c r="A37" s="46" t="s">
        <v>57</v>
      </c>
      <c r="B37" s="46"/>
      <c r="C37" s="46"/>
      <c r="D37" s="46"/>
      <c r="E37" s="46"/>
      <c r="F37" s="46"/>
      <c r="G37" s="46"/>
      <c r="H37" s="46"/>
    </row>
    <row r="38" spans="1:8" x14ac:dyDescent="0.25">
      <c r="A38" s="17" t="s">
        <v>58</v>
      </c>
      <c r="B38" s="56" t="s">
        <v>59</v>
      </c>
      <c r="C38" s="57"/>
      <c r="D38" s="57"/>
      <c r="E38" s="57"/>
      <c r="F38" s="58"/>
      <c r="G38" s="16" t="s">
        <v>60</v>
      </c>
      <c r="H38" s="7">
        <f>D38/2734.06</f>
        <v>0</v>
      </c>
    </row>
    <row r="39" spans="1:8" x14ac:dyDescent="0.25">
      <c r="A39" s="17" t="s">
        <v>61</v>
      </c>
      <c r="B39" s="56" t="s">
        <v>62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63</v>
      </c>
      <c r="B40" s="56" t="s">
        <v>64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65</v>
      </c>
      <c r="B41" s="56" t="s">
        <v>66</v>
      </c>
      <c r="C41" s="57"/>
      <c r="D41" s="57"/>
      <c r="E41" s="57"/>
      <c r="F41" s="58"/>
      <c r="G41" s="16" t="s">
        <v>12</v>
      </c>
      <c r="H41" s="7">
        <f>D41/2734.06</f>
        <v>0</v>
      </c>
    </row>
    <row r="42" spans="1:8" x14ac:dyDescent="0.25">
      <c r="A42" s="46" t="s">
        <v>67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17" t="s">
        <v>68</v>
      </c>
      <c r="B43" s="56" t="s">
        <v>14</v>
      </c>
      <c r="C43" s="57"/>
      <c r="D43" s="57"/>
      <c r="E43" s="57"/>
      <c r="F43" s="58"/>
      <c r="G43" s="16" t="s">
        <v>12</v>
      </c>
      <c r="H43" s="7">
        <v>14716.27</v>
      </c>
    </row>
    <row r="44" spans="1:8" x14ac:dyDescent="0.25">
      <c r="A44" s="17" t="s">
        <v>69</v>
      </c>
      <c r="B44" s="56" t="s">
        <v>15</v>
      </c>
      <c r="C44" s="57"/>
      <c r="D44" s="57"/>
      <c r="E44" s="57"/>
      <c r="F44" s="58"/>
      <c r="G44" s="16" t="s">
        <v>12</v>
      </c>
      <c r="H44" s="7">
        <v>760274.61</v>
      </c>
    </row>
    <row r="45" spans="1:8" x14ac:dyDescent="0.25">
      <c r="A45" s="17" t="s">
        <v>70</v>
      </c>
      <c r="B45" s="56" t="s">
        <v>16</v>
      </c>
      <c r="C45" s="57"/>
      <c r="D45" s="57"/>
      <c r="E45" s="57"/>
      <c r="F45" s="58"/>
      <c r="G45" s="16" t="s">
        <v>12</v>
      </c>
      <c r="H45" s="7">
        <v>774990.88</v>
      </c>
    </row>
    <row r="46" spans="1:8" x14ac:dyDescent="0.25">
      <c r="A46" s="17" t="s">
        <v>71</v>
      </c>
      <c r="B46" s="56" t="s">
        <v>28</v>
      </c>
      <c r="C46" s="57"/>
      <c r="D46" s="57"/>
      <c r="E46" s="57"/>
      <c r="F46" s="58"/>
      <c r="G46" s="16" t="s">
        <v>12</v>
      </c>
      <c r="H46" s="7">
        <v>16097.85</v>
      </c>
    </row>
    <row r="47" spans="1:8" x14ac:dyDescent="0.25">
      <c r="A47" s="17" t="s">
        <v>72</v>
      </c>
      <c r="B47" s="56" t="s">
        <v>29</v>
      </c>
      <c r="C47" s="57"/>
      <c r="D47" s="57"/>
      <c r="E47" s="57"/>
      <c r="F47" s="58"/>
      <c r="G47" s="16" t="s">
        <v>12</v>
      </c>
      <c r="H47" s="7">
        <v>700181.95</v>
      </c>
    </row>
    <row r="48" spans="1:8" x14ac:dyDescent="0.25">
      <c r="A48" s="17" t="s">
        <v>73</v>
      </c>
      <c r="B48" s="56" t="s">
        <v>30</v>
      </c>
      <c r="C48" s="57"/>
      <c r="D48" s="57"/>
      <c r="E48" s="57"/>
      <c r="F48" s="58"/>
      <c r="G48" s="16" t="s">
        <v>12</v>
      </c>
      <c r="H48" s="7">
        <v>716279.8</v>
      </c>
    </row>
    <row r="49" spans="1:8" x14ac:dyDescent="0.25">
      <c r="A49" s="46" t="s">
        <v>74</v>
      </c>
      <c r="B49" s="46"/>
      <c r="C49" s="46"/>
      <c r="D49" s="46"/>
      <c r="E49" s="46"/>
      <c r="F49" s="46"/>
      <c r="G49" s="46"/>
      <c r="H49" s="46"/>
    </row>
    <row r="50" spans="1:8" ht="33.75" customHeight="1" x14ac:dyDescent="0.25">
      <c r="A50" s="12">
        <v>32</v>
      </c>
      <c r="B50" s="59" t="s">
        <v>75</v>
      </c>
      <c r="C50" s="59"/>
      <c r="D50" s="12" t="s">
        <v>37</v>
      </c>
      <c r="E50" s="12" t="s">
        <v>76</v>
      </c>
      <c r="F50" s="12" t="s">
        <v>77</v>
      </c>
      <c r="G50" s="12" t="s">
        <v>78</v>
      </c>
      <c r="H50" s="12" t="s">
        <v>79</v>
      </c>
    </row>
    <row r="51" spans="1:8" x14ac:dyDescent="0.25">
      <c r="A51" s="2">
        <v>33</v>
      </c>
      <c r="B51" s="47" t="s">
        <v>37</v>
      </c>
      <c r="C51" s="47"/>
      <c r="D51" s="2" t="s">
        <v>80</v>
      </c>
      <c r="E51" s="2" t="s">
        <v>81</v>
      </c>
      <c r="F51" s="2" t="s">
        <v>82</v>
      </c>
      <c r="G51" s="2" t="s">
        <v>82</v>
      </c>
      <c r="H51" s="2" t="s">
        <v>82</v>
      </c>
    </row>
    <row r="52" spans="1:8" x14ac:dyDescent="0.25">
      <c r="A52" s="2">
        <v>34</v>
      </c>
      <c r="B52" s="47" t="s">
        <v>83</v>
      </c>
      <c r="C52" s="47"/>
      <c r="D52" s="2" t="s">
        <v>84</v>
      </c>
      <c r="E52" s="18">
        <v>677.88</v>
      </c>
      <c r="F52" s="18">
        <v>8520.2000000000007</v>
      </c>
      <c r="G52" s="18">
        <v>9484.92</v>
      </c>
      <c r="H52" s="18">
        <v>15401.63</v>
      </c>
    </row>
    <row r="53" spans="1:8" x14ac:dyDescent="0.25">
      <c r="A53" s="2">
        <v>35</v>
      </c>
      <c r="B53" s="47" t="s">
        <v>85</v>
      </c>
      <c r="C53" s="47"/>
      <c r="D53" s="2" t="s">
        <v>12</v>
      </c>
      <c r="E53" s="18">
        <v>713691.03</v>
      </c>
      <c r="F53" s="18">
        <v>601143.80000000005</v>
      </c>
      <c r="G53" s="18">
        <v>89225.42</v>
      </c>
      <c r="H53" s="18">
        <v>155461.79999999999</v>
      </c>
    </row>
    <row r="54" spans="1:8" x14ac:dyDescent="0.25">
      <c r="A54" s="2">
        <v>36</v>
      </c>
      <c r="B54" s="47" t="s">
        <v>86</v>
      </c>
      <c r="C54" s="47"/>
      <c r="D54" s="2" t="s">
        <v>12</v>
      </c>
      <c r="E54" s="18">
        <v>759295.78</v>
      </c>
      <c r="F54" s="18">
        <v>594966.38</v>
      </c>
      <c r="G54" s="18">
        <v>96146.04</v>
      </c>
      <c r="H54" s="18">
        <v>169206.53</v>
      </c>
    </row>
    <row r="55" spans="1:8" x14ac:dyDescent="0.25">
      <c r="A55" s="2">
        <v>37</v>
      </c>
      <c r="B55" s="47" t="s">
        <v>87</v>
      </c>
      <c r="C55" s="47"/>
      <c r="D55" s="2" t="s">
        <v>12</v>
      </c>
      <c r="E55" s="18">
        <v>-45604.75</v>
      </c>
      <c r="F55" s="18">
        <v>6177.42</v>
      </c>
      <c r="G55" s="18">
        <v>-6920.62</v>
      </c>
      <c r="H55" s="18">
        <v>-13744.73</v>
      </c>
    </row>
    <row r="56" spans="1:8" ht="48" customHeight="1" x14ac:dyDescent="0.25">
      <c r="A56" s="19">
        <v>38</v>
      </c>
      <c r="B56" s="59" t="s">
        <v>88</v>
      </c>
      <c r="C56" s="59"/>
      <c r="D56" s="19" t="s">
        <v>12</v>
      </c>
      <c r="E56" s="14">
        <v>620137.13</v>
      </c>
      <c r="F56" s="14">
        <v>715359.71</v>
      </c>
      <c r="G56" s="14">
        <v>100775.87</v>
      </c>
      <c r="H56" s="14">
        <v>186438.36</v>
      </c>
    </row>
    <row r="57" spans="1:8" ht="48" customHeight="1" x14ac:dyDescent="0.25">
      <c r="A57" s="19">
        <v>39</v>
      </c>
      <c r="B57" s="59" t="s">
        <v>89</v>
      </c>
      <c r="C57" s="59"/>
      <c r="D57" s="19" t="s">
        <v>12</v>
      </c>
      <c r="E57" s="14">
        <v>759295.78</v>
      </c>
      <c r="F57" s="14">
        <v>594966.38</v>
      </c>
      <c r="G57" s="14">
        <v>96146.04</v>
      </c>
      <c r="H57" s="14">
        <v>169206.53</v>
      </c>
    </row>
    <row r="58" spans="1:8" ht="48" customHeight="1" x14ac:dyDescent="0.25">
      <c r="A58" s="19">
        <v>40</v>
      </c>
      <c r="B58" s="59" t="s">
        <v>90</v>
      </c>
      <c r="C58" s="59"/>
      <c r="D58" s="19" t="s">
        <v>12</v>
      </c>
      <c r="E58" s="14">
        <v>-139158.65</v>
      </c>
      <c r="F58" s="14">
        <v>120393.33</v>
      </c>
      <c r="G58" s="14">
        <v>4629.83</v>
      </c>
      <c r="H58" s="14">
        <v>17231.830000000002</v>
      </c>
    </row>
    <row r="59" spans="1:8" ht="48" customHeight="1" x14ac:dyDescent="0.25">
      <c r="A59" s="19">
        <v>41</v>
      </c>
      <c r="B59" s="59" t="s">
        <v>91</v>
      </c>
      <c r="C59" s="59"/>
      <c r="D59" s="19" t="s">
        <v>12</v>
      </c>
      <c r="E59" s="14">
        <v>0</v>
      </c>
      <c r="F59" s="14">
        <v>0</v>
      </c>
      <c r="G59" s="14">
        <v>0</v>
      </c>
      <c r="H59" s="14">
        <v>0</v>
      </c>
    </row>
    <row r="60" spans="1:8" x14ac:dyDescent="0.25">
      <c r="A60" s="46" t="s">
        <v>92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17" t="s">
        <v>93</v>
      </c>
      <c r="B61" s="56" t="s">
        <v>59</v>
      </c>
      <c r="C61" s="57"/>
      <c r="D61" s="57"/>
      <c r="E61" s="57"/>
      <c r="F61" s="58"/>
      <c r="G61" s="16" t="s">
        <v>60</v>
      </c>
      <c r="H61" s="7">
        <f>D61/2734.06</f>
        <v>0</v>
      </c>
    </row>
    <row r="62" spans="1:8" x14ac:dyDescent="0.25">
      <c r="A62" s="17" t="s">
        <v>94</v>
      </c>
      <c r="B62" s="56" t="s">
        <v>62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95</v>
      </c>
      <c r="B63" s="56" t="s">
        <v>64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96</v>
      </c>
      <c r="B64" s="56" t="s">
        <v>66</v>
      </c>
      <c r="C64" s="57"/>
      <c r="D64" s="57"/>
      <c r="E64" s="57"/>
      <c r="F64" s="58"/>
      <c r="G64" s="16" t="s">
        <v>12</v>
      </c>
      <c r="H64" s="7">
        <f>D64/2734.06</f>
        <v>0</v>
      </c>
    </row>
    <row r="65" spans="1:8" x14ac:dyDescent="0.25">
      <c r="A65" s="46" t="s">
        <v>97</v>
      </c>
      <c r="B65" s="46"/>
      <c r="C65" s="46"/>
      <c r="D65" s="46"/>
      <c r="E65" s="46"/>
      <c r="F65" s="46"/>
      <c r="G65" s="46"/>
      <c r="H65" s="46"/>
    </row>
    <row r="66" spans="1:8" x14ac:dyDescent="0.25">
      <c r="A66" s="17" t="s">
        <v>98</v>
      </c>
      <c r="B66" s="56" t="s">
        <v>99</v>
      </c>
      <c r="C66" s="57"/>
      <c r="D66" s="57"/>
      <c r="E66" s="57"/>
      <c r="F66" s="58"/>
      <c r="G66" s="16" t="s">
        <v>60</v>
      </c>
      <c r="H66" s="7"/>
    </row>
    <row r="67" spans="1:8" x14ac:dyDescent="0.25">
      <c r="A67" s="17" t="s">
        <v>100</v>
      </c>
      <c r="B67" s="56" t="s">
        <v>101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102</v>
      </c>
      <c r="B68" s="56" t="s">
        <v>103</v>
      </c>
      <c r="C68" s="57"/>
      <c r="D68" s="57"/>
      <c r="E68" s="57"/>
      <c r="F68" s="58"/>
      <c r="G68" s="16" t="s">
        <v>12</v>
      </c>
      <c r="H68" s="7"/>
    </row>
    <row r="70" spans="1:8" ht="58.5" customHeight="1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</sheetData>
  <mergeCells count="79">
    <mergeCell ref="B67:F67"/>
    <mergeCell ref="B68:F68"/>
    <mergeCell ref="A70:H70"/>
    <mergeCell ref="B61:F61"/>
    <mergeCell ref="B62:F62"/>
    <mergeCell ref="B63:F63"/>
    <mergeCell ref="B64:F64"/>
    <mergeCell ref="A65:H65"/>
    <mergeCell ref="B66:F66"/>
    <mergeCell ref="A60:H60"/>
    <mergeCell ref="A49:H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F48"/>
    <mergeCell ref="A37:H37"/>
    <mergeCell ref="B38:F38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35:C35"/>
    <mergeCell ref="E35:F35"/>
    <mergeCell ref="B36:C36"/>
    <mergeCell ref="E36:F36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63" workbookViewId="0">
      <selection activeCell="A61" sqref="A61:H6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2" t="s">
        <v>3</v>
      </c>
      <c r="B1" s="42"/>
      <c r="D1" s="1" t="s">
        <v>135</v>
      </c>
      <c r="F1" t="s">
        <v>33</v>
      </c>
      <c r="G1">
        <v>1483.2</v>
      </c>
    </row>
    <row r="3" spans="1:8" x14ac:dyDescent="0.25">
      <c r="A3" s="8" t="s">
        <v>4</v>
      </c>
      <c r="B3" s="43" t="s">
        <v>7</v>
      </c>
      <c r="C3" s="44"/>
      <c r="D3" s="44"/>
      <c r="E3" s="44"/>
      <c r="F3" s="45"/>
      <c r="G3" s="8" t="s">
        <v>5</v>
      </c>
      <c r="H3" s="8" t="s">
        <v>6</v>
      </c>
    </row>
    <row r="4" spans="1:8" x14ac:dyDescent="0.25">
      <c r="A4" s="2">
        <v>1</v>
      </c>
      <c r="B4" s="47" t="s">
        <v>9</v>
      </c>
      <c r="C4" s="47"/>
      <c r="D4" s="47"/>
      <c r="E4" s="47"/>
      <c r="F4" s="47"/>
      <c r="G4" s="47"/>
      <c r="H4" s="4">
        <v>42453</v>
      </c>
    </row>
    <row r="5" spans="1:8" x14ac:dyDescent="0.25">
      <c r="A5" s="2">
        <v>2</v>
      </c>
      <c r="B5" s="47" t="s">
        <v>10</v>
      </c>
      <c r="C5" s="47"/>
      <c r="D5" s="47"/>
      <c r="E5" s="47"/>
      <c r="F5" s="47"/>
      <c r="G5" s="47"/>
      <c r="H5" s="4">
        <v>42005</v>
      </c>
    </row>
    <row r="6" spans="1:8" x14ac:dyDescent="0.25">
      <c r="A6" s="2">
        <v>3</v>
      </c>
      <c r="B6" s="47" t="s">
        <v>11</v>
      </c>
      <c r="C6" s="47"/>
      <c r="D6" s="47"/>
      <c r="E6" s="47"/>
      <c r="F6" s="47"/>
      <c r="G6" s="47"/>
      <c r="H6" s="4">
        <v>42369</v>
      </c>
    </row>
    <row r="7" spans="1:8" x14ac:dyDescent="0.25">
      <c r="A7" s="46" t="s">
        <v>8</v>
      </c>
      <c r="B7" s="46"/>
      <c r="C7" s="46"/>
      <c r="D7" s="46"/>
      <c r="E7" s="46"/>
      <c r="F7" s="46"/>
      <c r="G7" s="46"/>
      <c r="H7" s="46"/>
    </row>
    <row r="8" spans="1:8" x14ac:dyDescent="0.25">
      <c r="A8" s="2">
        <v>4</v>
      </c>
      <c r="B8" s="47" t="s">
        <v>14</v>
      </c>
      <c r="C8" s="47"/>
      <c r="D8" s="47"/>
      <c r="E8" s="47"/>
      <c r="F8" s="47"/>
      <c r="G8" s="2" t="s">
        <v>12</v>
      </c>
      <c r="H8" s="6">
        <v>0</v>
      </c>
    </row>
    <row r="9" spans="1:8" x14ac:dyDescent="0.25">
      <c r="A9" s="2">
        <v>5</v>
      </c>
      <c r="B9" s="47" t="s">
        <v>15</v>
      </c>
      <c r="C9" s="47"/>
      <c r="D9" s="47"/>
      <c r="E9" s="47"/>
      <c r="F9" s="47"/>
      <c r="G9" s="2" t="s">
        <v>12</v>
      </c>
      <c r="H9" s="6">
        <v>195977.15</v>
      </c>
    </row>
    <row r="10" spans="1:8" x14ac:dyDescent="0.25">
      <c r="A10" s="2">
        <v>6</v>
      </c>
      <c r="B10" s="47" t="s">
        <v>16</v>
      </c>
      <c r="C10" s="47"/>
      <c r="D10" s="47"/>
      <c r="E10" s="47"/>
      <c r="F10" s="47"/>
      <c r="G10" s="2" t="s">
        <v>12</v>
      </c>
      <c r="H10" s="6">
        <v>195977.15</v>
      </c>
    </row>
    <row r="11" spans="1:8" x14ac:dyDescent="0.25">
      <c r="A11" s="2">
        <v>7</v>
      </c>
      <c r="B11" s="47" t="s">
        <v>17</v>
      </c>
      <c r="C11" s="47"/>
      <c r="D11" s="47"/>
      <c r="E11" s="47"/>
      <c r="F11" s="47"/>
      <c r="G11" s="2" t="s">
        <v>12</v>
      </c>
      <c r="H11" s="7">
        <v>348609.72</v>
      </c>
    </row>
    <row r="12" spans="1:8" x14ac:dyDescent="0.25">
      <c r="A12" s="2">
        <v>8</v>
      </c>
      <c r="B12" s="41" t="s">
        <v>18</v>
      </c>
      <c r="C12" s="41"/>
      <c r="D12" s="41"/>
      <c r="E12" s="41"/>
      <c r="F12" s="41"/>
      <c r="G12" s="2" t="s">
        <v>12</v>
      </c>
      <c r="H12" s="7">
        <v>260637.4</v>
      </c>
    </row>
    <row r="13" spans="1:8" x14ac:dyDescent="0.25">
      <c r="A13" s="2">
        <v>9</v>
      </c>
      <c r="B13" s="41" t="s">
        <v>19</v>
      </c>
      <c r="C13" s="41"/>
      <c r="D13" s="41"/>
      <c r="E13" s="41"/>
      <c r="F13" s="41"/>
      <c r="G13" s="2" t="s">
        <v>12</v>
      </c>
      <c r="H13" s="7">
        <v>87972.32</v>
      </c>
    </row>
    <row r="14" spans="1:8" x14ac:dyDescent="0.25">
      <c r="A14" s="2">
        <v>10</v>
      </c>
      <c r="B14" s="41" t="s">
        <v>20</v>
      </c>
      <c r="C14" s="41"/>
      <c r="D14" s="41"/>
      <c r="E14" s="41"/>
      <c r="F14" s="41"/>
      <c r="G14" s="2" t="s">
        <v>12</v>
      </c>
      <c r="H14" s="7">
        <v>0</v>
      </c>
    </row>
    <row r="15" spans="1:8" x14ac:dyDescent="0.25">
      <c r="A15" s="2">
        <v>11</v>
      </c>
      <c r="B15" s="41" t="s">
        <v>21</v>
      </c>
      <c r="C15" s="41"/>
      <c r="D15" s="41"/>
      <c r="E15" s="41"/>
      <c r="F15" s="41"/>
      <c r="G15" s="2" t="s">
        <v>12</v>
      </c>
      <c r="H15" s="7">
        <v>328325.40000000002</v>
      </c>
    </row>
    <row r="16" spans="1:8" x14ac:dyDescent="0.25">
      <c r="A16" s="2">
        <v>12</v>
      </c>
      <c r="B16" s="41" t="s">
        <v>22</v>
      </c>
      <c r="C16" s="41"/>
      <c r="D16" s="41"/>
      <c r="E16" s="41"/>
      <c r="F16" s="41"/>
      <c r="G16" s="2" t="s">
        <v>12</v>
      </c>
      <c r="H16" s="7">
        <v>313425.40000000002</v>
      </c>
    </row>
    <row r="17" spans="1:8" x14ac:dyDescent="0.25">
      <c r="A17" s="2">
        <v>13</v>
      </c>
      <c r="B17" s="41" t="s">
        <v>23</v>
      </c>
      <c r="C17" s="41"/>
      <c r="D17" s="41"/>
      <c r="E17" s="41"/>
      <c r="F17" s="41"/>
      <c r="G17" s="2" t="s">
        <v>12</v>
      </c>
      <c r="H17" s="7">
        <v>0</v>
      </c>
    </row>
    <row r="18" spans="1:8" x14ac:dyDescent="0.25">
      <c r="A18" s="2">
        <v>14</v>
      </c>
      <c r="B18" s="41" t="s">
        <v>24</v>
      </c>
      <c r="C18" s="41"/>
      <c r="D18" s="41"/>
      <c r="E18" s="41"/>
      <c r="F18" s="41"/>
      <c r="G18" s="2" t="s">
        <v>12</v>
      </c>
      <c r="H18" s="7">
        <v>0</v>
      </c>
    </row>
    <row r="19" spans="1:8" x14ac:dyDescent="0.25">
      <c r="A19" s="2">
        <v>15</v>
      </c>
      <c r="B19" s="41" t="s">
        <v>25</v>
      </c>
      <c r="C19" s="41"/>
      <c r="D19" s="41"/>
      <c r="E19" s="41"/>
      <c r="F19" s="41"/>
      <c r="G19" s="2" t="s">
        <v>12</v>
      </c>
      <c r="H19" s="7">
        <v>14900</v>
      </c>
    </row>
    <row r="20" spans="1:8" x14ac:dyDescent="0.25">
      <c r="A20" s="2">
        <v>16</v>
      </c>
      <c r="B20" s="41" t="s">
        <v>26</v>
      </c>
      <c r="C20" s="41"/>
      <c r="D20" s="41"/>
      <c r="E20" s="41"/>
      <c r="F20" s="41"/>
      <c r="G20" s="2" t="s">
        <v>12</v>
      </c>
      <c r="H20" s="7">
        <v>0</v>
      </c>
    </row>
    <row r="21" spans="1:8" x14ac:dyDescent="0.25">
      <c r="A21" s="2">
        <v>17</v>
      </c>
      <c r="B21" s="41" t="s">
        <v>27</v>
      </c>
      <c r="C21" s="41"/>
      <c r="D21" s="41"/>
      <c r="E21" s="41"/>
      <c r="F21" s="41"/>
      <c r="G21" s="2" t="s">
        <v>12</v>
      </c>
      <c r="H21" s="7">
        <v>132348.25</v>
      </c>
    </row>
    <row r="22" spans="1:8" x14ac:dyDescent="0.25">
      <c r="A22" s="2">
        <v>18</v>
      </c>
      <c r="B22" s="41" t="s">
        <v>28</v>
      </c>
      <c r="C22" s="41"/>
      <c r="D22" s="41"/>
      <c r="E22" s="41"/>
      <c r="F22" s="41"/>
      <c r="G22" s="2" t="s">
        <v>12</v>
      </c>
      <c r="H22" s="7">
        <v>60.3</v>
      </c>
    </row>
    <row r="23" spans="1:8" x14ac:dyDescent="0.25">
      <c r="A23" s="2">
        <v>19</v>
      </c>
      <c r="B23" s="41" t="s">
        <v>29</v>
      </c>
      <c r="C23" s="41"/>
      <c r="D23" s="41"/>
      <c r="E23" s="41"/>
      <c r="F23" s="41"/>
      <c r="G23" s="2" t="s">
        <v>12</v>
      </c>
      <c r="H23" s="7">
        <v>216261.53</v>
      </c>
    </row>
    <row r="24" spans="1:8" x14ac:dyDescent="0.25">
      <c r="A24" s="2">
        <v>20</v>
      </c>
      <c r="B24" s="41" t="s">
        <v>30</v>
      </c>
      <c r="C24" s="41"/>
      <c r="D24" s="41"/>
      <c r="E24" s="41"/>
      <c r="F24" s="41"/>
      <c r="G24" s="2" t="s">
        <v>12</v>
      </c>
      <c r="H24" s="7">
        <v>216321.83</v>
      </c>
    </row>
    <row r="25" spans="1:8" ht="28.5" customHeight="1" x14ac:dyDescent="0.25">
      <c r="A25" s="48" t="s">
        <v>31</v>
      </c>
      <c r="B25" s="48"/>
      <c r="C25" s="48"/>
      <c r="D25" s="48"/>
      <c r="E25" s="48"/>
      <c r="F25" s="48"/>
      <c r="G25" s="48"/>
      <c r="H25" s="48"/>
    </row>
    <row r="26" spans="1:8" ht="45" x14ac:dyDescent="0.25">
      <c r="A26" s="9">
        <v>21</v>
      </c>
      <c r="B26" s="49" t="s">
        <v>34</v>
      </c>
      <c r="C26" s="49"/>
      <c r="D26" s="10" t="s">
        <v>35</v>
      </c>
      <c r="E26" s="50" t="s">
        <v>36</v>
      </c>
      <c r="F26" s="50"/>
      <c r="G26" s="11" t="s">
        <v>37</v>
      </c>
      <c r="H26" s="12" t="s">
        <v>38</v>
      </c>
    </row>
    <row r="27" spans="1:8" ht="60.75" customHeight="1" x14ac:dyDescent="0.25">
      <c r="A27" s="13" t="s">
        <v>39</v>
      </c>
      <c r="B27" s="51" t="s">
        <v>40</v>
      </c>
      <c r="C27" s="51"/>
      <c r="D27" s="14">
        <v>183874.43</v>
      </c>
      <c r="E27" s="49" t="s">
        <v>41</v>
      </c>
      <c r="F27" s="49"/>
      <c r="G27" s="9" t="s">
        <v>42</v>
      </c>
      <c r="H27" s="15">
        <f>D27/$G$1/12</f>
        <v>10.330952782272563</v>
      </c>
    </row>
    <row r="28" spans="1:8" ht="44.25" customHeight="1" x14ac:dyDescent="0.25">
      <c r="A28" s="13" t="s">
        <v>43</v>
      </c>
      <c r="B28" s="51" t="s">
        <v>44</v>
      </c>
      <c r="C28" s="51"/>
      <c r="D28" s="14">
        <v>24638.54</v>
      </c>
      <c r="E28" s="49" t="s">
        <v>41</v>
      </c>
      <c r="F28" s="49"/>
      <c r="G28" s="9" t="s">
        <v>42</v>
      </c>
      <c r="H28" s="15">
        <f t="shared" ref="H28:H36" si="0">D28/$G$1/12</f>
        <v>1.3843120729953255</v>
      </c>
    </row>
    <row r="29" spans="1:8" ht="15" customHeight="1" x14ac:dyDescent="0.25">
      <c r="A29" s="13" t="s">
        <v>45</v>
      </c>
      <c r="B29" s="47" t="s">
        <v>46</v>
      </c>
      <c r="C29" s="47"/>
      <c r="D29" s="14">
        <v>2725.19</v>
      </c>
      <c r="E29" s="52" t="s">
        <v>41</v>
      </c>
      <c r="F29" s="53"/>
      <c r="G29" s="9" t="s">
        <v>42</v>
      </c>
      <c r="H29" s="15">
        <f t="shared" si="0"/>
        <v>0.15311432488313556</v>
      </c>
    </row>
    <row r="30" spans="1:8" ht="15" customHeight="1" x14ac:dyDescent="0.25">
      <c r="A30" s="13" t="s">
        <v>47</v>
      </c>
      <c r="B30" s="54" t="s">
        <v>48</v>
      </c>
      <c r="C30" s="55"/>
      <c r="D30" s="14">
        <v>9789.1200000000008</v>
      </c>
      <c r="E30" s="49" t="s">
        <v>41</v>
      </c>
      <c r="F30" s="49"/>
      <c r="G30" s="16" t="s">
        <v>42</v>
      </c>
      <c r="H30" s="15">
        <f t="shared" si="0"/>
        <v>0.55000000000000004</v>
      </c>
    </row>
    <row r="31" spans="1:8" ht="28.5" customHeight="1" x14ac:dyDescent="0.25">
      <c r="A31" s="13" t="s">
        <v>49</v>
      </c>
      <c r="B31" s="51" t="s">
        <v>50</v>
      </c>
      <c r="C31" s="51"/>
      <c r="D31" s="14">
        <v>40402.31</v>
      </c>
      <c r="E31" s="49" t="s">
        <v>51</v>
      </c>
      <c r="F31" s="49"/>
      <c r="G31" s="9" t="s">
        <v>42</v>
      </c>
      <c r="H31" s="15">
        <f t="shared" si="0"/>
        <v>2.269996741280115</v>
      </c>
    </row>
    <row r="32" spans="1:8" ht="15" customHeight="1" x14ac:dyDescent="0.25">
      <c r="A32" s="13" t="s">
        <v>52</v>
      </c>
      <c r="B32" s="51" t="s">
        <v>53</v>
      </c>
      <c r="C32" s="51"/>
      <c r="D32" s="14">
        <v>4200</v>
      </c>
      <c r="E32" s="49" t="s">
        <v>41</v>
      </c>
      <c r="F32" s="49"/>
      <c r="G32" s="9" t="s">
        <v>42</v>
      </c>
      <c r="H32" s="15">
        <f t="shared" si="0"/>
        <v>0.23597626752966558</v>
      </c>
    </row>
    <row r="33" spans="1:8" ht="28.5" customHeight="1" x14ac:dyDescent="0.25">
      <c r="A33" s="13" t="s">
        <v>54</v>
      </c>
      <c r="B33" s="51" t="s">
        <v>106</v>
      </c>
      <c r="C33" s="51"/>
      <c r="D33" s="14">
        <v>13000</v>
      </c>
      <c r="E33" s="49" t="s">
        <v>41</v>
      </c>
      <c r="F33" s="49"/>
      <c r="G33" s="9" t="s">
        <v>42</v>
      </c>
      <c r="H33" s="15">
        <f t="shared" si="0"/>
        <v>0.7304027328299173</v>
      </c>
    </row>
    <row r="34" spans="1:8" ht="15" customHeight="1" x14ac:dyDescent="0.25">
      <c r="A34" s="13" t="s">
        <v>55</v>
      </c>
      <c r="B34" s="51" t="s">
        <v>109</v>
      </c>
      <c r="C34" s="51"/>
      <c r="D34" s="14">
        <v>-400</v>
      </c>
      <c r="E34" s="49"/>
      <c r="F34" s="49"/>
      <c r="G34" s="9" t="s">
        <v>42</v>
      </c>
      <c r="H34" s="15">
        <f t="shared" si="0"/>
        <v>-2.2473930240920533E-2</v>
      </c>
    </row>
    <row r="35" spans="1:8" ht="15" customHeight="1" x14ac:dyDescent="0.25">
      <c r="A35" s="13" t="s">
        <v>56</v>
      </c>
      <c r="B35" s="51" t="s">
        <v>134</v>
      </c>
      <c r="C35" s="51"/>
      <c r="D35" s="14">
        <v>356.25</v>
      </c>
      <c r="E35" s="49"/>
      <c r="F35" s="49"/>
      <c r="G35" s="9" t="s">
        <v>42</v>
      </c>
      <c r="H35" s="15">
        <f t="shared" si="0"/>
        <v>2.0015844120819849E-2</v>
      </c>
    </row>
    <row r="36" spans="1:8" ht="15" customHeight="1" x14ac:dyDescent="0.25">
      <c r="A36" s="13" t="s">
        <v>111</v>
      </c>
      <c r="B36" s="51" t="s">
        <v>123</v>
      </c>
      <c r="C36" s="51"/>
      <c r="D36" s="14">
        <v>814.48</v>
      </c>
      <c r="E36" s="49"/>
      <c r="F36" s="49"/>
      <c r="G36" s="9" t="s">
        <v>42</v>
      </c>
      <c r="H36" s="15">
        <f t="shared" si="0"/>
        <v>4.5761416756562388E-2</v>
      </c>
    </row>
    <row r="37" spans="1:8" ht="15" customHeight="1" x14ac:dyDescent="0.25">
      <c r="A37" s="13" t="s">
        <v>125</v>
      </c>
      <c r="B37" s="51" t="s">
        <v>130</v>
      </c>
      <c r="C37" s="51"/>
      <c r="D37" s="14">
        <v>2200.9299999999998</v>
      </c>
      <c r="E37" s="49"/>
      <c r="F37" s="49"/>
      <c r="G37" s="9" t="s">
        <v>42</v>
      </c>
      <c r="H37" s="15">
        <f t="shared" ref="H37" si="1">D37/$G$1/12</f>
        <v>0.12365886821287304</v>
      </c>
    </row>
    <row r="38" spans="1:8" x14ac:dyDescent="0.25">
      <c r="A38" s="46" t="s">
        <v>57</v>
      </c>
      <c r="B38" s="46"/>
      <c r="C38" s="46"/>
      <c r="D38" s="46"/>
      <c r="E38" s="46"/>
      <c r="F38" s="46"/>
      <c r="G38" s="46"/>
      <c r="H38" s="46"/>
    </row>
    <row r="39" spans="1:8" x14ac:dyDescent="0.25">
      <c r="A39" s="17" t="s">
        <v>58</v>
      </c>
      <c r="B39" s="56" t="s">
        <v>59</v>
      </c>
      <c r="C39" s="57"/>
      <c r="D39" s="57"/>
      <c r="E39" s="57"/>
      <c r="F39" s="58"/>
      <c r="G39" s="16" t="s">
        <v>60</v>
      </c>
      <c r="H39" s="7">
        <f>D39/2734.06</f>
        <v>0</v>
      </c>
    </row>
    <row r="40" spans="1:8" x14ac:dyDescent="0.25">
      <c r="A40" s="17" t="s">
        <v>61</v>
      </c>
      <c r="B40" s="56" t="s">
        <v>62</v>
      </c>
      <c r="C40" s="57"/>
      <c r="D40" s="57"/>
      <c r="E40" s="57"/>
      <c r="F40" s="58"/>
      <c r="G40" s="16" t="s">
        <v>60</v>
      </c>
      <c r="H40" s="7">
        <f>D40/2734.06</f>
        <v>0</v>
      </c>
    </row>
    <row r="41" spans="1:8" x14ac:dyDescent="0.25">
      <c r="A41" s="17" t="s">
        <v>63</v>
      </c>
      <c r="B41" s="56" t="s">
        <v>64</v>
      </c>
      <c r="C41" s="57"/>
      <c r="D41" s="57"/>
      <c r="E41" s="57"/>
      <c r="F41" s="58"/>
      <c r="G41" s="16" t="s">
        <v>60</v>
      </c>
      <c r="H41" s="7">
        <f>D41/2734.06</f>
        <v>0</v>
      </c>
    </row>
    <row r="42" spans="1:8" x14ac:dyDescent="0.25">
      <c r="A42" s="17" t="s">
        <v>65</v>
      </c>
      <c r="B42" s="56" t="s">
        <v>66</v>
      </c>
      <c r="C42" s="57"/>
      <c r="D42" s="57"/>
      <c r="E42" s="57"/>
      <c r="F42" s="58"/>
      <c r="G42" s="16" t="s">
        <v>12</v>
      </c>
      <c r="H42" s="7">
        <f>D42/2734.06</f>
        <v>0</v>
      </c>
    </row>
    <row r="43" spans="1:8" x14ac:dyDescent="0.25">
      <c r="A43" s="46" t="s">
        <v>67</v>
      </c>
      <c r="B43" s="46"/>
      <c r="C43" s="46"/>
      <c r="D43" s="46"/>
      <c r="E43" s="46"/>
      <c r="F43" s="46"/>
      <c r="G43" s="46"/>
      <c r="H43" s="46"/>
    </row>
    <row r="44" spans="1:8" x14ac:dyDescent="0.25">
      <c r="A44" s="17" t="s">
        <v>68</v>
      </c>
      <c r="B44" s="56" t="s">
        <v>14</v>
      </c>
      <c r="C44" s="57"/>
      <c r="D44" s="57"/>
      <c r="E44" s="57"/>
      <c r="F44" s="58"/>
      <c r="G44" s="16" t="s">
        <v>12</v>
      </c>
      <c r="H44" s="7">
        <v>4540.6099999999997</v>
      </c>
    </row>
    <row r="45" spans="1:8" x14ac:dyDescent="0.25">
      <c r="A45" s="17" t="s">
        <v>69</v>
      </c>
      <c r="B45" s="56" t="s">
        <v>15</v>
      </c>
      <c r="C45" s="57"/>
      <c r="D45" s="57"/>
      <c r="E45" s="57"/>
      <c r="F45" s="58"/>
      <c r="G45" s="16" t="s">
        <v>12</v>
      </c>
      <c r="H45" s="7">
        <v>340995.34</v>
      </c>
    </row>
    <row r="46" spans="1:8" x14ac:dyDescent="0.25">
      <c r="A46" s="17" t="s">
        <v>70</v>
      </c>
      <c r="B46" s="56" t="s">
        <v>16</v>
      </c>
      <c r="C46" s="57"/>
      <c r="D46" s="57"/>
      <c r="E46" s="57"/>
      <c r="F46" s="58"/>
      <c r="G46" s="16" t="s">
        <v>12</v>
      </c>
      <c r="H46" s="7">
        <v>345535.95</v>
      </c>
    </row>
    <row r="47" spans="1:8" x14ac:dyDescent="0.25">
      <c r="A47" s="17" t="s">
        <v>71</v>
      </c>
      <c r="B47" s="56" t="s">
        <v>28</v>
      </c>
      <c r="C47" s="57"/>
      <c r="D47" s="57"/>
      <c r="E47" s="57"/>
      <c r="F47" s="58"/>
      <c r="G47" s="16" t="s">
        <v>12</v>
      </c>
      <c r="H47" s="7">
        <v>6638.94</v>
      </c>
    </row>
    <row r="48" spans="1:8" x14ac:dyDescent="0.25">
      <c r="A48" s="17" t="s">
        <v>72</v>
      </c>
      <c r="B48" s="56" t="s">
        <v>29</v>
      </c>
      <c r="C48" s="57"/>
      <c r="D48" s="57"/>
      <c r="E48" s="57"/>
      <c r="F48" s="58"/>
      <c r="G48" s="16" t="s">
        <v>12</v>
      </c>
      <c r="H48" s="7">
        <v>271135.02</v>
      </c>
    </row>
    <row r="49" spans="1:8" x14ac:dyDescent="0.25">
      <c r="A49" s="17" t="s">
        <v>73</v>
      </c>
      <c r="B49" s="56" t="s">
        <v>30</v>
      </c>
      <c r="C49" s="57"/>
      <c r="D49" s="57"/>
      <c r="E49" s="57"/>
      <c r="F49" s="58"/>
      <c r="G49" s="16" t="s">
        <v>12</v>
      </c>
      <c r="H49" s="7">
        <v>277773.96000000002</v>
      </c>
    </row>
    <row r="50" spans="1:8" x14ac:dyDescent="0.25">
      <c r="A50" s="46" t="s">
        <v>74</v>
      </c>
      <c r="B50" s="46"/>
      <c r="C50" s="46"/>
      <c r="D50" s="46"/>
      <c r="E50" s="46"/>
      <c r="F50" s="46"/>
      <c r="G50" s="46"/>
      <c r="H50" s="46"/>
    </row>
    <row r="51" spans="1:8" ht="33.75" customHeight="1" x14ac:dyDescent="0.25">
      <c r="A51" s="12">
        <v>32</v>
      </c>
      <c r="B51" s="59" t="s">
        <v>75</v>
      </c>
      <c r="C51" s="59"/>
      <c r="D51" s="12" t="s">
        <v>37</v>
      </c>
      <c r="E51" s="12" t="s">
        <v>76</v>
      </c>
      <c r="F51" s="12" t="s">
        <v>77</v>
      </c>
      <c r="G51" s="12" t="s">
        <v>78</v>
      </c>
      <c r="H51" s="12" t="s">
        <v>79</v>
      </c>
    </row>
    <row r="52" spans="1:8" x14ac:dyDescent="0.25">
      <c r="A52" s="2">
        <v>33</v>
      </c>
      <c r="B52" s="47" t="s">
        <v>37</v>
      </c>
      <c r="C52" s="47"/>
      <c r="D52" s="2" t="s">
        <v>80</v>
      </c>
      <c r="E52" s="2" t="s">
        <v>81</v>
      </c>
      <c r="F52" s="2" t="s">
        <v>82</v>
      </c>
      <c r="G52" s="2" t="s">
        <v>82</v>
      </c>
      <c r="H52" s="2" t="s">
        <v>82</v>
      </c>
    </row>
    <row r="53" spans="1:8" x14ac:dyDescent="0.25">
      <c r="A53" s="2">
        <v>34</v>
      </c>
      <c r="B53" s="47" t="s">
        <v>83</v>
      </c>
      <c r="C53" s="47"/>
      <c r="D53" s="2" t="s">
        <v>84</v>
      </c>
      <c r="E53" s="18">
        <v>286.24</v>
      </c>
      <c r="F53" s="18">
        <v>2901.28</v>
      </c>
      <c r="G53" s="18">
        <v>4111.1499999999996</v>
      </c>
      <c r="H53" s="18">
        <v>6936.44</v>
      </c>
    </row>
    <row r="54" spans="1:8" x14ac:dyDescent="0.25">
      <c r="A54" s="2">
        <v>35</v>
      </c>
      <c r="B54" s="47" t="s">
        <v>85</v>
      </c>
      <c r="C54" s="47"/>
      <c r="D54" s="2" t="s">
        <v>12</v>
      </c>
      <c r="E54" s="18">
        <v>296409.55</v>
      </c>
      <c r="F54" s="18">
        <v>203198.98</v>
      </c>
      <c r="G54" s="18">
        <v>40245.129999999997</v>
      </c>
      <c r="H54" s="18">
        <v>72065.8</v>
      </c>
    </row>
    <row r="55" spans="1:8" x14ac:dyDescent="0.25">
      <c r="A55" s="2">
        <v>36</v>
      </c>
      <c r="B55" s="47" t="s">
        <v>86</v>
      </c>
      <c r="C55" s="47"/>
      <c r="D55" s="2" t="s">
        <v>12</v>
      </c>
      <c r="E55" s="18">
        <v>269579.7</v>
      </c>
      <c r="F55" s="18">
        <v>173988.38</v>
      </c>
      <c r="G55" s="18">
        <v>37758.71</v>
      </c>
      <c r="H55" s="18">
        <v>60732.39</v>
      </c>
    </row>
    <row r="56" spans="1:8" x14ac:dyDescent="0.25">
      <c r="A56" s="2">
        <v>37</v>
      </c>
      <c r="B56" s="47" t="s">
        <v>87</v>
      </c>
      <c r="C56" s="47"/>
      <c r="D56" s="2" t="s">
        <v>12</v>
      </c>
      <c r="E56" s="18">
        <v>26829.85</v>
      </c>
      <c r="F56" s="18">
        <v>29210.6</v>
      </c>
      <c r="G56" s="18">
        <v>2486.42</v>
      </c>
      <c r="H56" s="18">
        <v>11333.41</v>
      </c>
    </row>
    <row r="57" spans="1:8" ht="48" customHeight="1" x14ac:dyDescent="0.25">
      <c r="A57" s="19">
        <v>38</v>
      </c>
      <c r="B57" s="59" t="s">
        <v>88</v>
      </c>
      <c r="C57" s="59"/>
      <c r="D57" s="19" t="s">
        <v>12</v>
      </c>
      <c r="E57" s="14">
        <v>304408.02</v>
      </c>
      <c r="F57" s="14">
        <v>159385.59</v>
      </c>
      <c r="G57" s="14">
        <v>59703.51</v>
      </c>
      <c r="H57" s="14">
        <v>94271.89</v>
      </c>
    </row>
    <row r="58" spans="1:8" ht="48" customHeight="1" x14ac:dyDescent="0.25">
      <c r="A58" s="19">
        <v>39</v>
      </c>
      <c r="B58" s="59" t="s">
        <v>89</v>
      </c>
      <c r="C58" s="59"/>
      <c r="D58" s="19" t="s">
        <v>12</v>
      </c>
      <c r="E58" s="14">
        <v>269579.7</v>
      </c>
      <c r="F58" s="14">
        <v>173988.38</v>
      </c>
      <c r="G58" s="14">
        <v>37758.71</v>
      </c>
      <c r="H58" s="14">
        <v>60732.39</v>
      </c>
    </row>
    <row r="59" spans="1:8" ht="48" customHeight="1" x14ac:dyDescent="0.25">
      <c r="A59" s="19">
        <v>40</v>
      </c>
      <c r="B59" s="59" t="s">
        <v>90</v>
      </c>
      <c r="C59" s="59"/>
      <c r="D59" s="19" t="s">
        <v>12</v>
      </c>
      <c r="E59" s="14">
        <v>34828.32</v>
      </c>
      <c r="F59" s="14">
        <v>-14602.79</v>
      </c>
      <c r="G59" s="14">
        <v>21944.799999999999</v>
      </c>
      <c r="H59" s="14">
        <v>33539.5</v>
      </c>
    </row>
    <row r="60" spans="1:8" ht="48" customHeight="1" x14ac:dyDescent="0.25">
      <c r="A60" s="19">
        <v>41</v>
      </c>
      <c r="B60" s="59" t="s">
        <v>91</v>
      </c>
      <c r="C60" s="59"/>
      <c r="D60" s="19" t="s">
        <v>12</v>
      </c>
      <c r="E60" s="14">
        <v>0</v>
      </c>
      <c r="F60" s="14">
        <v>0</v>
      </c>
      <c r="G60" s="14">
        <v>0</v>
      </c>
      <c r="H60" s="14">
        <v>0</v>
      </c>
    </row>
    <row r="61" spans="1:8" x14ac:dyDescent="0.25">
      <c r="A61" s="46" t="s">
        <v>92</v>
      </c>
      <c r="B61" s="46"/>
      <c r="C61" s="46"/>
      <c r="D61" s="46"/>
      <c r="E61" s="46"/>
      <c r="F61" s="46"/>
      <c r="G61" s="46"/>
      <c r="H61" s="46"/>
    </row>
    <row r="62" spans="1:8" x14ac:dyDescent="0.25">
      <c r="A62" s="17" t="s">
        <v>93</v>
      </c>
      <c r="B62" s="56" t="s">
        <v>59</v>
      </c>
      <c r="C62" s="57"/>
      <c r="D62" s="57"/>
      <c r="E62" s="57"/>
      <c r="F62" s="58"/>
      <c r="G62" s="16" t="s">
        <v>60</v>
      </c>
      <c r="H62" s="7">
        <f>D62/2734.06</f>
        <v>0</v>
      </c>
    </row>
    <row r="63" spans="1:8" x14ac:dyDescent="0.25">
      <c r="A63" s="17" t="s">
        <v>94</v>
      </c>
      <c r="B63" s="56" t="s">
        <v>62</v>
      </c>
      <c r="C63" s="57"/>
      <c r="D63" s="57"/>
      <c r="E63" s="57"/>
      <c r="F63" s="58"/>
      <c r="G63" s="16" t="s">
        <v>60</v>
      </c>
      <c r="H63" s="7">
        <f>D63/2734.06</f>
        <v>0</v>
      </c>
    </row>
    <row r="64" spans="1:8" x14ac:dyDescent="0.25">
      <c r="A64" s="17" t="s">
        <v>95</v>
      </c>
      <c r="B64" s="56" t="s">
        <v>64</v>
      </c>
      <c r="C64" s="57"/>
      <c r="D64" s="57"/>
      <c r="E64" s="57"/>
      <c r="F64" s="58"/>
      <c r="G64" s="16" t="s">
        <v>60</v>
      </c>
      <c r="H64" s="7">
        <f>D64/2734.06</f>
        <v>0</v>
      </c>
    </row>
    <row r="65" spans="1:8" x14ac:dyDescent="0.25">
      <c r="A65" s="17" t="s">
        <v>96</v>
      </c>
      <c r="B65" s="56" t="s">
        <v>66</v>
      </c>
      <c r="C65" s="57"/>
      <c r="D65" s="57"/>
      <c r="E65" s="57"/>
      <c r="F65" s="58"/>
      <c r="G65" s="16" t="s">
        <v>12</v>
      </c>
      <c r="H65" s="7">
        <f>D65/2734.06</f>
        <v>0</v>
      </c>
    </row>
    <row r="66" spans="1:8" x14ac:dyDescent="0.25">
      <c r="A66" s="46" t="s">
        <v>97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17" t="s">
        <v>98</v>
      </c>
      <c r="B67" s="56" t="s">
        <v>99</v>
      </c>
      <c r="C67" s="57"/>
      <c r="D67" s="57"/>
      <c r="E67" s="57"/>
      <c r="F67" s="58"/>
      <c r="G67" s="16" t="s">
        <v>60</v>
      </c>
      <c r="H67" s="7"/>
    </row>
    <row r="68" spans="1:8" x14ac:dyDescent="0.25">
      <c r="A68" s="17" t="s">
        <v>100</v>
      </c>
      <c r="B68" s="56" t="s">
        <v>101</v>
      </c>
      <c r="C68" s="57"/>
      <c r="D68" s="57"/>
      <c r="E68" s="57"/>
      <c r="F68" s="58"/>
      <c r="G68" s="16" t="s">
        <v>60</v>
      </c>
      <c r="H68" s="7"/>
    </row>
    <row r="69" spans="1:8" x14ac:dyDescent="0.25">
      <c r="A69" s="17" t="s">
        <v>102</v>
      </c>
      <c r="B69" s="56" t="s">
        <v>103</v>
      </c>
      <c r="C69" s="57"/>
      <c r="D69" s="57"/>
      <c r="E69" s="57"/>
      <c r="F69" s="58"/>
      <c r="G69" s="16" t="s">
        <v>12</v>
      </c>
      <c r="H69" s="7"/>
    </row>
    <row r="71" spans="1:8" ht="58.5" customHeight="1" x14ac:dyDescent="0.25">
      <c r="A71" s="60" t="s">
        <v>104</v>
      </c>
      <c r="B71" s="60"/>
      <c r="C71" s="60"/>
      <c r="D71" s="60"/>
      <c r="E71" s="60"/>
      <c r="F71" s="60"/>
      <c r="G71" s="60"/>
      <c r="H71" s="60"/>
    </row>
  </sheetData>
  <mergeCells count="81">
    <mergeCell ref="A71:H71"/>
    <mergeCell ref="B37:C37"/>
    <mergeCell ref="E37:F37"/>
    <mergeCell ref="B64:F64"/>
    <mergeCell ref="B65:F65"/>
    <mergeCell ref="A66:H66"/>
    <mergeCell ref="B67:F67"/>
    <mergeCell ref="B68:F68"/>
    <mergeCell ref="B69:F69"/>
    <mergeCell ref="B58:C58"/>
    <mergeCell ref="B59:C59"/>
    <mergeCell ref="B60:C60"/>
    <mergeCell ref="A61:H61"/>
    <mergeCell ref="B62:F62"/>
    <mergeCell ref="B63:F63"/>
    <mergeCell ref="B52:C52"/>
    <mergeCell ref="B53:C53"/>
    <mergeCell ref="B54:C54"/>
    <mergeCell ref="B55:C55"/>
    <mergeCell ref="B56:C56"/>
    <mergeCell ref="B57:C57"/>
    <mergeCell ref="B51:C51"/>
    <mergeCell ref="B40:F40"/>
    <mergeCell ref="B41:F41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8:H38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'Основное меню'!A1" display="Возврат в основное меню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60</vt:i4>
      </vt:variant>
    </vt:vector>
  </HeadingPairs>
  <TitlesOfParts>
    <vt:vector size="60" baseType="lpstr">
      <vt:lpstr>Основное меню</vt:lpstr>
      <vt:lpstr>Аэрофлотская 1</vt:lpstr>
      <vt:lpstr>Советская 69</vt:lpstr>
      <vt:lpstr>Аэрофлотская 3</vt:lpstr>
      <vt:lpstr>Б.Хмельницкого 11</vt:lpstr>
      <vt:lpstr>Д.Слбытий 103</vt:lpstr>
      <vt:lpstr>Д.Слбытий 103А</vt:lpstr>
      <vt:lpstr>Д.Слбытий 103Б</vt:lpstr>
      <vt:lpstr>Д.Слбытий 103Д</vt:lpstr>
      <vt:lpstr>Д.Слбытий 103Г</vt:lpstr>
      <vt:lpstr>Д.Слбытий 105А</vt:lpstr>
      <vt:lpstr>Д.Слбытий 105Б</vt:lpstr>
      <vt:lpstr>Д.Слбытий 105В</vt:lpstr>
      <vt:lpstr>Д.Слбытий 107А</vt:lpstr>
      <vt:lpstr>Д.Слбытий 107Б</vt:lpstr>
      <vt:lpstr>Д.Слбытий 119</vt:lpstr>
      <vt:lpstr>Красноказачья 2</vt:lpstr>
      <vt:lpstr>Красноказачья 21,2</vt:lpstr>
      <vt:lpstr>Култукская 32</vt:lpstr>
      <vt:lpstr>Красноярская 22</vt:lpstr>
      <vt:lpstr>Лызина 18</vt:lpstr>
      <vt:lpstr>Красноказачья 8А</vt:lpstr>
      <vt:lpstr>Лызина 20А</vt:lpstr>
      <vt:lpstr>Лызина 40</vt:lpstr>
      <vt:lpstr>Подаптечная 1</vt:lpstr>
      <vt:lpstr>Пионерский 3</vt:lpstr>
      <vt:lpstr>Советская 63</vt:lpstr>
      <vt:lpstr>Советская 65</vt:lpstr>
      <vt:lpstr>Советская 67</vt:lpstr>
      <vt:lpstr>Советская 71</vt:lpstr>
      <vt:lpstr>Советская 73</vt:lpstr>
      <vt:lpstr>Советская 77</vt:lpstr>
      <vt:lpstr>Советская 79</vt:lpstr>
      <vt:lpstr>Советская 81</vt:lpstr>
      <vt:lpstr>Советская 83</vt:lpstr>
      <vt:lpstr>Советская 85</vt:lpstr>
      <vt:lpstr>Советская 87</vt:lpstr>
      <vt:lpstr>Советская 111</vt:lpstr>
      <vt:lpstr>Советская 113</vt:lpstr>
      <vt:lpstr>Советская 115</vt:lpstr>
      <vt:lpstr>Советская 127</vt:lpstr>
      <vt:lpstr>Советская 127Б</vt:lpstr>
      <vt:lpstr>Тимирязева 42</vt:lpstr>
      <vt:lpstr>Угольный 76</vt:lpstr>
      <vt:lpstr>Угольный 78</vt:lpstr>
      <vt:lpstr>Ф.Энгельса 5</vt:lpstr>
      <vt:lpstr>Ф.Энгельса 7</vt:lpstr>
      <vt:lpstr>Ямская 40</vt:lpstr>
      <vt:lpstr>Лызина 34</vt:lpstr>
      <vt:lpstr>Красноказачья 21</vt:lpstr>
      <vt:lpstr>Поленова 21</vt:lpstr>
      <vt:lpstr>Поленова 23</vt:lpstr>
      <vt:lpstr>Поленова 27</vt:lpstr>
      <vt:lpstr>Култукская 11</vt:lpstr>
      <vt:lpstr>Лызина 50</vt:lpstr>
      <vt:lpstr>Поленова 10</vt:lpstr>
      <vt:lpstr>Поленова 12</vt:lpstr>
      <vt:lpstr>Поленова 14</vt:lpstr>
      <vt:lpstr>Поленова 16</vt:lpstr>
      <vt:lpstr>Советская 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2016-07-14T06:53:58Z</dcterms:modified>
</cp:coreProperties>
</file>