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13" sheetId="53" r:id="rId1"/>
  </sheets>
  <calcPr calcId="125725" refMode="R1C1"/>
</workbook>
</file>

<file path=xl/calcChain.xml><?xml version="1.0" encoding="utf-8"?>
<calcChain xmlns="http://schemas.openxmlformats.org/spreadsheetml/2006/main">
  <c r="E29" i="53"/>
  <c r="E28"/>
  <c r="E10"/>
  <c r="D10"/>
  <c r="F10" s="1"/>
  <c r="F24" s="1"/>
  <c r="F27" s="1"/>
  <c r="F28" s="1"/>
  <c r="E13"/>
  <c r="D13"/>
  <c r="D14"/>
  <c r="E14" s="1"/>
  <c r="D15"/>
  <c r="E15" s="1"/>
  <c r="E16"/>
  <c r="D17"/>
  <c r="E17"/>
  <c r="D19"/>
  <c r="E19"/>
  <c r="D20"/>
  <c r="E20"/>
  <c r="D21"/>
  <c r="E21"/>
  <c r="D22"/>
  <c r="E22"/>
  <c r="D23"/>
  <c r="E23"/>
  <c r="E26"/>
  <c r="D27"/>
  <c r="D16"/>
  <c r="E24" l="1"/>
  <c r="E27" s="1"/>
</calcChain>
</file>

<file path=xl/sharedStrings.xml><?xml version="1.0" encoding="utf-8"?>
<sst xmlns="http://schemas.openxmlformats.org/spreadsheetml/2006/main" count="55" uniqueCount="48">
  <si>
    <t xml:space="preserve">Общая площадь дома </t>
  </si>
  <si>
    <t>кв.м.</t>
  </si>
  <si>
    <t>скрыть</t>
  </si>
  <si>
    <t>Наименование работ (услуг)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</si>
  <si>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</si>
  <si>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</si>
  <si>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</si>
  <si>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</si>
  <si>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</si>
  <si>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</si>
  <si>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</si>
  <si>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</si>
  <si>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</si>
  <si>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</si>
  <si>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</si>
  <si>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</si>
  <si>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</si>
  <si>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</si>
  <si>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</si>
  <si>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</si>
  <si>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</si>
  <si>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</si>
  <si>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</si>
  <si>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</si>
  <si>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</si>
  <si>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</si>
  <si>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</si>
  <si>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</si>
  <si>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</si>
  <si>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</si>
  <si>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</si>
  <si>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м-н Зеленый,13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</si>
  <si>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</si>
  <si>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</si>
  <si>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</si>
  <si>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</si>
  <si>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</si>
  <si>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Всего  расходов по содержанию и ремонту жилья</t>
  </si>
  <si>
    <t>Периодичность работ</t>
  </si>
  <si>
    <t>Составление энергетического паспорта многоквартирного дома с затратами на налоги</t>
  </si>
  <si>
    <t>Ежеме-сячная плата, руб.</t>
  </si>
  <si>
    <t>Итого  расходов по содержанию и ремонту жилья</t>
  </si>
  <si>
    <t>в том числе содержание жилья</t>
  </si>
  <si>
    <t>в том числе ремонт жилья</t>
  </si>
  <si>
    <t>Примечание: смета находятся в стадии рассмотрения собственниками многоквартирного дома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</si>
  <si>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</si>
  <si>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</si>
  <si>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с 01.08.2013г.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</si>
</sst>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93">
    <xf numFmtId="0" fontId="0" fillId="0" borderId="0" xfId="0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top" wrapText="1"/>
    </xf>
    <xf numFmtId="2" fontId="24" fillId="0" borderId="11" xfId="0" applyNumberFormat="1" applyFont="1" applyBorder="1" applyAlignment="1">
      <alignment vertical="top" wrapText="1"/>
    </xf>
    <xf numFmtId="4" fontId="24" fillId="0" borderId="11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4" fontId="24" fillId="0" borderId="13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0" fontId="24" fillId="0" borderId="11" xfId="36" applyFont="1" applyFill="1" applyBorder="1" applyAlignment="1">
      <alignment horizontal="left" vertical="top" wrapText="1"/>
    </xf>
    <xf numFmtId="4" fontId="24" fillId="0" borderId="11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Border="1" applyAlignment="1">
      <alignment vertical="center" wrapText="1"/>
    </xf>
    <xf numFmtId="4" fontId="23" fillId="0" borderId="11" xfId="0" applyNumberFormat="1" applyFont="1" applyBorder="1" applyAlignment="1">
      <alignment vertical="center" wrapText="1"/>
    </xf>
    <xf numFmtId="4" fontId="28" fillId="0" borderId="11" xfId="0" applyNumberFormat="1" applyFont="1" applyBorder="1" applyAlignment="1">
      <alignment vertical="top" wrapText="1"/>
    </xf>
    <xf numFmtId="4" fontId="24" fillId="0" borderId="11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4" fontId="29" fillId="0" borderId="10" xfId="0" applyNumberFormat="1" applyFont="1" applyBorder="1" applyAlignment="1">
      <alignment vertical="top" wrapText="1"/>
    </xf>
    <xf numFmtId="2" fontId="24" fillId="0" borderId="15" xfId="0" applyNumberFormat="1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4" fillId="0" borderId="10" xfId="36" applyFont="1" applyFill="1" applyBorder="1" applyAlignment="1">
      <alignment horizontal="center" vertical="center"/>
    </xf>
    <xf numFmtId="0" fontId="24" fillId="0" borderId="12" xfId="36" applyFont="1" applyFill="1" applyBorder="1" applyAlignment="1">
      <alignment horizontal="center" vertical="center"/>
    </xf>
    <xf numFmtId="2" fontId="24" fillId="0" borderId="15" xfId="0" applyNumberFormat="1" applyFont="1" applyFill="1" applyBorder="1" applyAlignment="1">
      <alignment vertical="top"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0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left" vertical="center"/>
    </xf>
    <xf numFmtId="0" fontId="24" fillId="0" borderId="0" xfId="37" applyFont="1" applyFill="1" applyBorder="1" applyAlignment="1">
      <alignment horizontal="center" vertical="center" wrapText="1"/>
    </xf>
    <xf numFmtId="0" fontId="24" fillId="0" borderId="0" xfId="37" applyFont="1" applyFill="1" applyBorder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25" fillId="0" borderId="0" xfId="37" applyFont="1" applyFill="1" applyBorder="1" applyAlignment="1">
      <alignment wrapText="1"/>
    </xf>
    <xf numFmtId="2" fontId="24" fillId="0" borderId="0" xfId="37" applyNumberFormat="1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0" fontId="23" fillId="24" borderId="0" xfId="37" applyFont="1" applyFill="1" applyBorder="1" applyAlignment="1">
      <alignment wrapText="1"/>
    </xf>
    <xf numFmtId="0" fontId="23" fillId="25" borderId="10" xfId="37" applyFont="1" applyFill="1" applyBorder="1" applyAlignment="1">
      <alignment horizontal="center" vertical="center" wrapText="1"/>
    </xf>
    <xf numFmtId="0" fontId="23" fillId="25" borderId="11" xfId="37" applyFont="1" applyFill="1" applyBorder="1" applyAlignment="1">
      <alignment horizontal="center" vertical="center" wrapText="1"/>
    </xf>
    <xf numFmtId="0" fontId="24" fillId="0" borderId="11" xfId="37" applyFont="1" applyFill="1" applyBorder="1" applyAlignment="1">
      <alignment horizontal="center" vertical="center" wrapText="1"/>
    </xf>
    <xf numFmtId="0" fontId="24" fillId="26" borderId="10" xfId="37" applyFont="1" applyFill="1" applyBorder="1" applyAlignment="1">
      <alignment horizontal="center" vertical="center" wrapText="1"/>
    </xf>
    <xf numFmtId="0" fontId="24" fillId="0" borderId="10" xfId="37" applyFont="1" applyFill="1" applyBorder="1" applyAlignment="1">
      <alignment horizontal="center" vertical="center" wrapText="1"/>
    </xf>
    <xf numFmtId="0" fontId="24" fillId="0" borderId="10" xfId="37" applyFont="1" applyFill="1" applyBorder="1" applyAlignment="1">
      <alignment horizontal="center" vertical="center"/>
    </xf>
    <xf numFmtId="0" fontId="24" fillId="0" borderId="16" xfId="37" applyFont="1" applyFill="1" applyBorder="1" applyAlignment="1">
      <alignment horizontal="center" vertical="center"/>
    </xf>
    <xf numFmtId="0" fontId="24" fillId="0" borderId="12" xfId="37" applyFont="1" applyFill="1" applyBorder="1" applyAlignment="1">
      <alignment horizontal="center" vertical="center"/>
    </xf>
    <xf numFmtId="1" fontId="24" fillId="0" borderId="12" xfId="37" applyNumberFormat="1" applyFont="1" applyFill="1" applyBorder="1" applyAlignment="1">
      <alignment horizontal="center" vertical="center"/>
    </xf>
    <xf numFmtId="0" fontId="24" fillId="0" borderId="11" xfId="37" applyFont="1" applyFill="1" applyBorder="1" applyAlignment="1">
      <alignment horizontal="center" vertical="center"/>
    </xf>
    <xf numFmtId="1" fontId="24" fillId="0" borderId="11" xfId="37" applyNumberFormat="1" applyFont="1" applyFill="1" applyBorder="1" applyAlignment="1">
      <alignment horizontal="center" vertical="center"/>
    </xf>
    <xf numFmtId="2" fontId="24" fillId="0" borderId="13" xfId="37" applyNumberFormat="1" applyFont="1" applyFill="1" applyBorder="1" applyAlignment="1">
      <alignment horizontal="right" vertical="center"/>
    </xf>
    <xf numFmtId="2" fontId="24" fillId="0" borderId="16" xfId="37" applyNumberFormat="1" applyFont="1" applyFill="1" applyBorder="1" applyAlignment="1">
      <alignment horizontal="right" vertical="center"/>
    </xf>
    <xf numFmtId="0" fontId="24" fillId="0" borderId="0" xfId="38" applyFont="1" applyFill="1" applyBorder="1" applyAlignment="1">
      <alignment horizontal="left" vertical="center"/>
    </xf>
    <xf numFmtId="0" fontId="24" fillId="0" borderId="0" xfId="38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4" fontId="28" fillId="0" borderId="0" xfId="0" applyNumberFormat="1" applyFont="1" applyBorder="1" applyAlignment="1">
      <alignment vertical="top" wrapText="1"/>
    </xf>
    <xf numFmtId="2" fontId="24" fillId="0" borderId="12" xfId="36" applyNumberFormat="1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right" vertical="center" wrapText="1"/>
    </xf>
    <xf numFmtId="4" fontId="29" fillId="0" borderId="18" xfId="0" applyNumberFormat="1" applyFont="1" applyBorder="1" applyAlignment="1">
      <alignment vertical="top" wrapText="1"/>
    </xf>
    <xf numFmtId="2" fontId="24" fillId="0" borderId="11" xfId="0" applyNumberFormat="1" applyFont="1" applyFill="1" applyBorder="1" applyAlignment="1">
      <alignment vertical="center" wrapText="1"/>
    </xf>
    <xf numFmtId="2" fontId="24" fillId="0" borderId="11" xfId="0" applyNumberFormat="1" applyFont="1" applyFill="1" applyBorder="1" applyAlignment="1">
      <alignment vertical="top" wrapText="1"/>
    </xf>
    <xf numFmtId="1" fontId="24" fillId="0" borderId="10" xfId="37" applyNumberFormat="1" applyFont="1" applyFill="1" applyBorder="1" applyAlignment="1">
      <alignment horizontal="center" vertical="center"/>
    </xf>
    <xf numFmtId="0" fontId="4" fillId="0" borderId="10" xfId="0" applyFont="1" applyBorder="1" applyAlignment="1"/>
    <xf numFmtId="4" fontId="28" fillId="0" borderId="19" xfId="0" applyNumberFormat="1" applyFont="1" applyBorder="1" applyAlignment="1">
      <alignment vertical="top" wrapText="1"/>
    </xf>
    <xf numFmtId="4" fontId="28" fillId="0" borderId="16" xfId="0" applyNumberFormat="1" applyFont="1" applyBorder="1" applyAlignment="1">
      <alignment vertical="center" wrapText="1"/>
    </xf>
    <xf numFmtId="2" fontId="28" fillId="0" borderId="16" xfId="37" applyNumberFormat="1" applyFont="1" applyFill="1" applyBorder="1" applyAlignment="1">
      <alignment horizontal="right" vertical="center"/>
    </xf>
    <xf numFmtId="0" fontId="24" fillId="0" borderId="11" xfId="39" applyFont="1" applyFill="1" applyBorder="1" applyAlignment="1">
      <alignment horizontal="center" vertical="center" wrapText="1"/>
    </xf>
    <xf numFmtId="0" fontId="24" fillId="0" borderId="11" xfId="39" applyFont="1" applyFill="1" applyBorder="1" applyAlignment="1">
      <alignment horizontal="center" vertical="center"/>
    </xf>
    <xf numFmtId="2" fontId="24" fillId="0" borderId="11" xfId="39" applyNumberFormat="1" applyFont="1" applyFill="1" applyBorder="1" applyAlignment="1">
      <alignment horizontal="center" vertical="center" wrapText="1"/>
    </xf>
    <xf numFmtId="2" fontId="24" fillId="0" borderId="11" xfId="39" applyNumberFormat="1" applyFont="1" applyFill="1" applyBorder="1" applyAlignment="1">
      <alignment horizontal="right" vertical="center" wrapText="1"/>
    </xf>
    <xf numFmtId="0" fontId="24" fillId="0" borderId="11" xfId="39" applyFont="1" applyFill="1" applyBorder="1" applyAlignment="1">
      <alignment horizontal="left" vertical="center"/>
    </xf>
    <xf numFmtId="4" fontId="24" fillId="0" borderId="13" xfId="0" applyNumberFormat="1" applyFont="1" applyBorder="1" applyAlignment="1">
      <alignment horizontal="left" vertical="center" wrapText="1"/>
    </xf>
    <xf numFmtId="4" fontId="24" fillId="0" borderId="11" xfId="0" applyNumberFormat="1" applyFont="1" applyFill="1" applyBorder="1" applyAlignment="1">
      <alignment vertical="center" wrapText="1"/>
    </xf>
    <xf numFmtId="0" fontId="4" fillId="0" borderId="11" xfId="0" applyFont="1" applyBorder="1" applyAlignment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5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7" fillId="0" borderId="0" xfId="37" applyFont="1" applyFill="1" applyBorder="1" applyAlignment="1">
      <alignment horizontal="right" wrapText="1"/>
    </xf>
    <xf numFmtId="2" fontId="24" fillId="0" borderId="10" xfId="0" applyNumberFormat="1" applyFont="1" applyBorder="1" applyAlignment="1">
      <alignment vertical="top" wrapText="1"/>
    </xf>
    <xf numFmtId="2" fontId="24" fillId="0" borderId="16" xfId="0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tabColor indexed="11"/>
  </sheetPr>
  <dimension ref="A1:G31"/>
  <sheetViews>
    <sheetView tabSelected="1" topLeftCell="A10" workbookViewId="0">
      <selection activeCell="E30" sqref="E30"/>
    </sheetView>
  </sheetViews>
  <sheetFormatPr defaultRowHeight="12.75"/>
  <cols>
    <col min="1" max="1" width="4.140625" style="33" customWidth="1"/>
    <col min="2" max="2" width="48" style="34" customWidth="1"/>
    <col min="3" max="3" width="12.85546875" style="35" customWidth="1"/>
    <col min="4" max="4" width="12.140625" style="35" hidden="1" customWidth="1"/>
    <col min="5" max="5" width="8.5703125" style="35" customWidth="1"/>
    <col min="6" max="6" width="10.42578125" style="35" customWidth="1"/>
    <col min="7" max="7" width="17.85546875" style="35" customWidth="1"/>
    <col min="8" max="8" width="15" style="36" customWidth="1"/>
    <col min="9" max="16384" width="9.140625" style="36"/>
  </cols>
  <sheetData>
    <row r="1" spans="1:7">
      <c r="G1" s="32" t="s">
        <v>28</v>
      </c>
    </row>
    <row r="2" spans="1:7">
      <c r="G2" s="32" t="s">
        <v>29</v>
      </c>
    </row>
    <row r="3" spans="1:7">
      <c r="B3" s="59" t="s">
        <v>33</v>
      </c>
    </row>
    <row r="4" spans="1:7" ht="25.5" customHeight="1">
      <c r="A4" s="79" t="s">
        <v>47</v>
      </c>
      <c r="B4" s="80"/>
      <c r="C4" s="80"/>
      <c r="D4" s="80"/>
      <c r="E4" s="80"/>
      <c r="F4" s="80"/>
      <c r="G4" s="81"/>
    </row>
    <row r="5" spans="1:7" ht="12.75" customHeight="1">
      <c r="A5" s="37"/>
      <c r="C5" s="39"/>
      <c r="D5" s="38"/>
      <c r="E5" s="38"/>
      <c r="F5" s="82" t="s">
        <v>31</v>
      </c>
      <c r="G5" s="83"/>
    </row>
    <row r="6" spans="1:7" ht="12.75" customHeight="1">
      <c r="A6" s="37"/>
      <c r="B6" s="40"/>
      <c r="C6" s="39"/>
      <c r="D6" s="38"/>
      <c r="E6" s="38"/>
      <c r="F6" s="41"/>
      <c r="G6" s="41"/>
    </row>
    <row r="7" spans="1:7" ht="12.75" customHeight="1">
      <c r="A7" s="37"/>
      <c r="B7" s="84" t="s">
        <v>0</v>
      </c>
      <c r="C7" s="83"/>
      <c r="D7" s="41"/>
      <c r="E7" s="40">
        <v>3437.7</v>
      </c>
      <c r="F7" s="41" t="s">
        <v>1</v>
      </c>
      <c r="G7" s="41"/>
    </row>
    <row r="8" spans="1:7" ht="12.75" customHeight="1">
      <c r="A8" s="37"/>
      <c r="B8" s="40"/>
      <c r="C8" s="38"/>
      <c r="D8" s="42" t="s">
        <v>2</v>
      </c>
      <c r="E8" s="38"/>
      <c r="F8" s="41"/>
      <c r="G8" s="41"/>
    </row>
    <row r="9" spans="1:7" ht="60" customHeight="1">
      <c r="A9" s="43" t="s">
        <v>19</v>
      </c>
      <c r="B9" s="44" t="s">
        <v>3</v>
      </c>
      <c r="C9" s="45" t="s">
        <v>38</v>
      </c>
      <c r="D9" s="46" t="s">
        <v>25</v>
      </c>
      <c r="E9" s="47" t="s">
        <v>40</v>
      </c>
      <c r="F9" s="47" t="s">
        <v>4</v>
      </c>
      <c r="G9" s="47" t="s">
        <v>17</v>
      </c>
    </row>
    <row r="10" spans="1:7" ht="25.5" customHeight="1">
      <c r="A10" s="48">
        <v>1</v>
      </c>
      <c r="B10" s="26" t="s">
        <v>20</v>
      </c>
      <c r="C10" s="4" t="s">
        <v>21</v>
      </c>
      <c r="D10" s="23">
        <f>E7</f>
        <v>3437.7</v>
      </c>
      <c r="E10" s="85">
        <f>2271.08*1.08*1.2*1.26*1.06</f>
        <v>3931.0977646080005</v>
      </c>
      <c r="F10" s="85">
        <f>E10/D10</f>
        <v>1.1435255445815518</v>
      </c>
      <c r="G10" s="89" t="s">
        <v>46</v>
      </c>
    </row>
    <row r="11" spans="1:7">
      <c r="A11" s="49"/>
      <c r="B11" s="26" t="s">
        <v>23</v>
      </c>
      <c r="C11" s="4" t="s">
        <v>22</v>
      </c>
      <c r="D11" s="23"/>
      <c r="E11" s="86"/>
      <c r="F11" s="86"/>
      <c r="G11" s="90"/>
    </row>
    <row r="12" spans="1:7" ht="24.75" customHeight="1">
      <c r="A12" s="50"/>
      <c r="B12" s="41" t="s">
        <v>32</v>
      </c>
      <c r="C12" s="36" t="s">
        <v>10</v>
      </c>
      <c r="D12" s="23"/>
      <c r="E12" s="87"/>
      <c r="F12" s="88"/>
      <c r="G12" s="90"/>
    </row>
    <row r="13" spans="1:7" ht="20.25" customHeight="1">
      <c r="A13" s="51">
        <v>2</v>
      </c>
      <c r="B13" s="6" t="s">
        <v>5</v>
      </c>
      <c r="C13" s="4" t="s">
        <v>30</v>
      </c>
      <c r="D13" s="7">
        <f>E7</f>
        <v>3437.7</v>
      </c>
      <c r="E13" s="8">
        <f>2516.5*1.08*1.2*1.27*1.06</f>
        <v>4390.4751408000011</v>
      </c>
      <c r="F13" s="25">
        <v>1.25</v>
      </c>
      <c r="G13" s="91"/>
    </row>
    <row r="14" spans="1:7">
      <c r="A14" s="52">
        <v>3</v>
      </c>
      <c r="B14" s="6" t="s">
        <v>26</v>
      </c>
      <c r="C14" s="7" t="s">
        <v>7</v>
      </c>
      <c r="D14" s="7">
        <f>E7</f>
        <v>3437.7</v>
      </c>
      <c r="E14" s="7">
        <f>F14*D14</f>
        <v>7494.1860000000006</v>
      </c>
      <c r="F14" s="23">
        <v>2.1800000000000002</v>
      </c>
      <c r="G14" s="91"/>
    </row>
    <row r="15" spans="1:7" ht="25.5">
      <c r="A15" s="53">
        <v>4</v>
      </c>
      <c r="B15" s="9" t="s">
        <v>8</v>
      </c>
      <c r="C15" s="7" t="s">
        <v>9</v>
      </c>
      <c r="D15" s="7">
        <f>E7</f>
        <v>3437.7</v>
      </c>
      <c r="E15" s="7">
        <f>F15*D15</f>
        <v>2062.62</v>
      </c>
      <c r="F15" s="23">
        <v>0.6</v>
      </c>
      <c r="G15" s="91"/>
    </row>
    <row r="16" spans="1:7" ht="207" customHeight="1">
      <c r="A16" s="52">
        <v>5</v>
      </c>
      <c r="B16" s="11" t="s">
        <v>27</v>
      </c>
      <c r="C16" s="76" t="s">
        <v>45</v>
      </c>
      <c r="D16" s="12">
        <f>E7</f>
        <v>3437.7</v>
      </c>
      <c r="E16" s="12">
        <f>F16*E7</f>
        <v>7803.5789999999997</v>
      </c>
      <c r="F16" s="54">
        <v>2.27</v>
      </c>
      <c r="G16" s="91"/>
    </row>
    <row r="17" spans="1:7" ht="15" customHeight="1">
      <c r="A17" s="52">
        <v>6</v>
      </c>
      <c r="B17" s="7" t="s">
        <v>12</v>
      </c>
      <c r="C17" s="14" t="s">
        <v>6</v>
      </c>
      <c r="D17" s="7">
        <f>E7</f>
        <v>3437.7</v>
      </c>
      <c r="E17" s="22">
        <f>F17*D17</f>
        <v>962.55600000000004</v>
      </c>
      <c r="F17" s="30">
        <v>0.28000000000000003</v>
      </c>
      <c r="G17" s="92"/>
    </row>
    <row r="18" spans="1:7" ht="14.25" hidden="1" customHeight="1">
      <c r="A18" s="53"/>
      <c r="B18" s="24" t="s">
        <v>13</v>
      </c>
      <c r="C18" s="10"/>
      <c r="D18" s="1"/>
      <c r="E18" s="17"/>
      <c r="F18" s="31"/>
      <c r="G18" s="77" t="s">
        <v>24</v>
      </c>
    </row>
    <row r="19" spans="1:7" ht="40.5" customHeight="1">
      <c r="A19" s="52">
        <v>7</v>
      </c>
      <c r="B19" s="7" t="s">
        <v>14</v>
      </c>
      <c r="C19" s="12" t="s">
        <v>6</v>
      </c>
      <c r="D19" s="12">
        <f>E7</f>
        <v>3437.7</v>
      </c>
      <c r="E19" s="12">
        <f>F19*D19</f>
        <v>0</v>
      </c>
      <c r="F19" s="64">
        <v>0</v>
      </c>
      <c r="G19" s="78"/>
    </row>
    <row r="20" spans="1:7" ht="34.5" customHeight="1">
      <c r="A20" s="52">
        <v>8</v>
      </c>
      <c r="B20" s="7" t="s">
        <v>34</v>
      </c>
      <c r="C20" s="7" t="s">
        <v>6</v>
      </c>
      <c r="D20" s="7">
        <f>E7</f>
        <v>3437.7</v>
      </c>
      <c r="E20" s="7">
        <f>F20*D20</f>
        <v>0</v>
      </c>
      <c r="F20" s="65">
        <v>0</v>
      </c>
      <c r="G20" s="78"/>
    </row>
    <row r="21" spans="1:7" ht="27.75" hidden="1" customHeight="1">
      <c r="A21" s="53">
        <v>16</v>
      </c>
      <c r="B21" s="18" t="s">
        <v>15</v>
      </c>
      <c r="C21" s="18" t="s">
        <v>6</v>
      </c>
      <c r="D21" s="1">
        <f>E7</f>
        <v>3437.7</v>
      </c>
      <c r="E21" s="19">
        <f>F21*D21</f>
        <v>0</v>
      </c>
      <c r="F21" s="55">
        <v>0</v>
      </c>
      <c r="G21" s="78"/>
    </row>
    <row r="22" spans="1:7" ht="27.75" customHeight="1">
      <c r="A22" s="66">
        <v>9</v>
      </c>
      <c r="B22" s="13" t="s">
        <v>11</v>
      </c>
      <c r="C22" s="14" t="s">
        <v>6</v>
      </c>
      <c r="D22" s="15">
        <f>E7</f>
        <v>3437.7</v>
      </c>
      <c r="E22" s="16">
        <f>F22*D22</f>
        <v>13475.784</v>
      </c>
      <c r="F22" s="29">
        <v>3.92</v>
      </c>
      <c r="G22" s="67"/>
    </row>
    <row r="23" spans="1:7" ht="27.75" customHeight="1">
      <c r="A23" s="66">
        <v>10</v>
      </c>
      <c r="B23" s="7" t="s">
        <v>16</v>
      </c>
      <c r="C23" s="14" t="s">
        <v>6</v>
      </c>
      <c r="D23" s="7">
        <f>E7</f>
        <v>3437.7</v>
      </c>
      <c r="E23" s="7">
        <f>F23*D23</f>
        <v>5465.9430000000002</v>
      </c>
      <c r="F23" s="5">
        <v>1.59</v>
      </c>
      <c r="G23" s="67"/>
    </row>
    <row r="24" spans="1:7" ht="21" customHeight="1">
      <c r="A24" s="66">
        <v>11</v>
      </c>
      <c r="B24" s="20" t="s">
        <v>41</v>
      </c>
      <c r="C24" s="68"/>
      <c r="D24" s="60"/>
      <c r="E24" s="69">
        <f>SUM(E10:E23)</f>
        <v>45586.240905408005</v>
      </c>
      <c r="F24" s="70">
        <f>SUM(F10:F23)</f>
        <v>13.23352554458155</v>
      </c>
      <c r="G24" s="67"/>
    </row>
    <row r="25" spans="1:7" ht="17.25" hidden="1" customHeight="1">
      <c r="A25" s="27"/>
      <c r="B25" s="63" t="s">
        <v>13</v>
      </c>
      <c r="C25" s="3"/>
      <c r="D25" s="2"/>
      <c r="E25" s="3"/>
      <c r="F25" s="3"/>
      <c r="G25" s="3" t="s">
        <v>35</v>
      </c>
    </row>
    <row r="26" spans="1:7" ht="27.75" hidden="1" customHeight="1">
      <c r="A26" s="28">
        <v>12</v>
      </c>
      <c r="B26" s="13" t="s">
        <v>39</v>
      </c>
      <c r="C26" s="58" t="s">
        <v>6</v>
      </c>
      <c r="D26" s="2"/>
      <c r="E26" s="61">
        <f>F26*E7</f>
        <v>0</v>
      </c>
      <c r="F26" s="62">
        <v>0</v>
      </c>
      <c r="G26" s="58" t="s">
        <v>36</v>
      </c>
    </row>
    <row r="27" spans="1:7" ht="15" hidden="1" customHeight="1">
      <c r="A27" s="53"/>
      <c r="B27" s="20" t="s">
        <v>37</v>
      </c>
      <c r="C27" s="20"/>
      <c r="D27" s="20">
        <f>E7</f>
        <v>3437.7</v>
      </c>
      <c r="E27" s="21">
        <f>E24+E26</f>
        <v>45586.240905408005</v>
      </c>
      <c r="F27" s="20">
        <f>F24+F26</f>
        <v>13.23352554458155</v>
      </c>
      <c r="G27" s="20"/>
    </row>
    <row r="28" spans="1:7">
      <c r="A28" s="72"/>
      <c r="B28" s="75" t="s">
        <v>42</v>
      </c>
      <c r="C28" s="71"/>
      <c r="D28" s="71"/>
      <c r="E28" s="71">
        <f>F28*E7</f>
        <v>30160.74876460799</v>
      </c>
      <c r="F28" s="74">
        <f>F27-F29</f>
        <v>8.773525544581549</v>
      </c>
      <c r="G28" s="73"/>
    </row>
    <row r="29" spans="1:7">
      <c r="A29" s="72"/>
      <c r="B29" s="75" t="s">
        <v>43</v>
      </c>
      <c r="C29" s="71"/>
      <c r="D29" s="71"/>
      <c r="E29" s="71">
        <f>F29*E7</f>
        <v>15332.142</v>
      </c>
      <c r="F29" s="74">
        <v>4.46</v>
      </c>
      <c r="G29" s="71"/>
    </row>
    <row r="30" spans="1:7">
      <c r="G30" s="35" t="s">
        <v>18</v>
      </c>
    </row>
    <row r="31" spans="1:7" hidden="1">
      <c r="B31" s="56" t="s">
        <v>44</v>
      </c>
      <c r="C31" s="57"/>
      <c r="D31" s="57"/>
      <c r="E31" s="57"/>
      <c r="F31" s="57"/>
    </row>
  </sheetData>
  <mergeCells count="7">
    <mergeCell ref="G18:G21"/>
    <mergeCell ref="A4:G4"/>
    <mergeCell ref="F5:G5"/>
    <mergeCell ref="B7:C7"/>
    <mergeCell ref="E10:E12"/>
    <mergeCell ref="F10:F12"/>
    <mergeCell ref="G10:G17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13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2014-07-30T16:07:49Z</dcterms:modified>
</cp:coreProperties>
</file>