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5" sheetId="49" r:id="rId1"/>
  </sheets>
  <calcPr calcId="125725" refMode="R1C1"/>
</workbook>
</file>

<file path=xl/calcChain.xml><?xml version="1.0" encoding="utf-8"?>
<calcChain xmlns="http://schemas.openxmlformats.org/spreadsheetml/2006/main">
  <c r="E27" i="49"/>
  <c r="E26"/>
  <c r="E11"/>
  <c r="D11"/>
  <c r="F11" s="1"/>
  <c r="F25" s="1"/>
  <c r="F26" s="1"/>
  <c r="E14"/>
  <c r="D14"/>
  <c r="F14" s="1"/>
  <c r="F21"/>
  <c r="E17"/>
  <c r="D15"/>
  <c r="E15"/>
  <c r="D16"/>
  <c r="E16"/>
  <c r="D18"/>
  <c r="E18"/>
  <c r="D20"/>
  <c r="E20"/>
  <c r="D21"/>
  <c r="E21"/>
  <c r="D22"/>
  <c r="E22"/>
  <c r="D23"/>
  <c r="E23"/>
  <c r="D24"/>
  <c r="E24"/>
  <c r="D17"/>
  <c r="E25"/>
</calcChain>
</file>

<file path=xl/sharedStrings.xml><?xml version="1.0" encoding="utf-8"?>
<sst xmlns="http://schemas.openxmlformats.org/spreadsheetml/2006/main" count="50" uniqueCount="45">
  <si>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</si>
  <si>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</si>
  <si>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</si>
  <si>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</si>
  <si>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</si>
  <si>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</si>
  <si>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</si>
  <si>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ежемесячно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</si>
  <si>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</si>
  <si>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</si>
  <si>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</si>
  <si>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</si>
  <si>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</si>
  <si>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</si>
  <si>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</si>
  <si>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</si>
  <si>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</si>
  <si>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Плата за работы и услуги по управлению многоквартирным домом</t>
  </si>
  <si>
    <t>Обоснование</t>
  </si>
  <si>
    <t xml:space="preserve"> </t>
  </si>
  <si>
    <t>№ п/п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</si>
  <si>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</si>
  <si>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</si>
  <si>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</si>
  <si>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</si>
  <si>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</si>
  <si>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</si>
  <si>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Вывоз  твердых бытовых отходов *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</si>
  <si>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</si>
  <si>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к договору управления Многоквартирным домом</t>
  </si>
  <si>
    <t>6 раз в неделю</t>
  </si>
  <si>
    <t>м-н Зеленый,5</t>
  </si>
  <si>
    <t>Мытье окон, дверей,панелей, протирка поверхностей п/ящиков, перил, светильников, дверей</t>
  </si>
  <si>
    <t>СМЕТА   РАСХОДОВ</t>
  </si>
  <si>
    <t>Снятие  и сдача  показаний   приборов  учета  (биллинговое обслуживание)</t>
  </si>
  <si>
    <t>Итого  расходов по содержанию и ремонту жилья</t>
  </si>
  <si>
    <t>Периодич-ность работ</t>
  </si>
  <si>
    <t>Приложение № 3</t>
  </si>
  <si>
    <t>в том числе содержание жилья</t>
  </si>
  <si>
    <t>в том числе ремонт жилья</t>
  </si>
  <si>
    <t>(уточненная)</t>
  </si>
  <si>
    <t>постоянно, в соответствии с требованиями, установлен-ными законодатель-ством Российской     Федерации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</si>
  <si>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</si>
  <si>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>ФЗ № 261-ФЗ, ПП 1468</t>
  </si>
  <si>
    <t xml:space="preserve"> на содержание и ремонт общего имущества многоквартирного дома  с 01.08. 2013 год</t>
  </si>
</sst>
</file>

<file path=xl/styles.xml><?xml version="1.0" encoding="utf-8"?>
<styleSheet xmlns="http://schemas.openxmlformats.org/spreadsheetml/2006/main"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8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4" fillId="0" borderId="0"/>
    <xf numFmtId="0" fontId="2" fillId="0" borderId="0"/>
    <xf numFmtId="0" fontId="1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80">
    <xf numFmtId="0" fontId="0" fillId="0" borderId="0" xfId="0"/>
    <xf numFmtId="4" fontId="23" fillId="0" borderId="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2" fontId="23" fillId="0" borderId="10" xfId="0" applyNumberFormat="1" applyFont="1" applyBorder="1" applyAlignment="1">
      <alignment vertical="top" wrapText="1"/>
    </xf>
    <xf numFmtId="4" fontId="23" fillId="0" borderId="10" xfId="0" applyNumberFormat="1" applyFont="1" applyFill="1" applyBorder="1" applyAlignment="1">
      <alignment vertical="top" wrapText="1"/>
    </xf>
    <xf numFmtId="4" fontId="23" fillId="0" borderId="10" xfId="0" applyNumberFormat="1" applyFont="1" applyBorder="1" applyAlignment="1">
      <alignment vertical="top" wrapText="1"/>
    </xf>
    <xf numFmtId="4" fontId="23" fillId="0" borderId="11" xfId="0" applyNumberFormat="1" applyFont="1" applyBorder="1" applyAlignment="1">
      <alignment vertical="top" wrapText="1"/>
    </xf>
    <xf numFmtId="4" fontId="23" fillId="0" borderId="12" xfId="0" applyNumberFormat="1" applyFont="1" applyFill="1" applyBorder="1" applyAlignment="1">
      <alignment vertical="top" wrapText="1"/>
    </xf>
    <xf numFmtId="4" fontId="23" fillId="0" borderId="13" xfId="0" applyNumberFormat="1" applyFont="1" applyBorder="1" applyAlignment="1">
      <alignment vertical="top" wrapText="1"/>
    </xf>
    <xf numFmtId="0" fontId="23" fillId="0" borderId="10" xfId="36" applyFont="1" applyFill="1" applyBorder="1" applyAlignment="1">
      <alignment horizontal="left" vertical="top" wrapText="1"/>
    </xf>
    <xf numFmtId="4" fontId="23" fillId="0" borderId="10" xfId="0" applyNumberFormat="1" applyFont="1" applyBorder="1" applyAlignment="1">
      <alignment vertical="center" wrapText="1"/>
    </xf>
    <xf numFmtId="4" fontId="23" fillId="0" borderId="12" xfId="0" applyNumberFormat="1" applyFont="1" applyBorder="1" applyAlignment="1">
      <alignment vertical="top" wrapText="1"/>
    </xf>
    <xf numFmtId="4" fontId="23" fillId="0" borderId="13" xfId="0" applyNumberFormat="1" applyFont="1" applyBorder="1" applyAlignment="1">
      <alignment horizontal="right" vertical="top" wrapText="1"/>
    </xf>
    <xf numFmtId="4" fontId="23" fillId="0" borderId="14" xfId="0" applyNumberFormat="1" applyFont="1" applyBorder="1" applyAlignment="1">
      <alignment vertical="top" wrapText="1"/>
    </xf>
    <xf numFmtId="4" fontId="23" fillId="0" borderId="14" xfId="0" applyNumberFormat="1" applyFont="1" applyBorder="1" applyAlignment="1">
      <alignment vertical="center" wrapText="1"/>
    </xf>
    <xf numFmtId="4" fontId="22" fillId="0" borderId="10" xfId="0" applyNumberFormat="1" applyFont="1" applyBorder="1" applyAlignment="1">
      <alignment vertical="center" wrapText="1"/>
    </xf>
    <xf numFmtId="4" fontId="23" fillId="0" borderId="10" xfId="0" applyNumberFormat="1" applyFont="1" applyBorder="1" applyAlignment="1">
      <alignment horizontal="right" vertical="top" wrapText="1"/>
    </xf>
    <xf numFmtId="2" fontId="23" fillId="0" borderId="12" xfId="0" applyNumberFormat="1" applyFont="1" applyBorder="1" applyAlignment="1">
      <alignment vertical="top" wrapText="1"/>
    </xf>
    <xf numFmtId="4" fontId="28" fillId="0" borderId="13" xfId="0" applyNumberFormat="1" applyFont="1" applyBorder="1" applyAlignment="1">
      <alignment vertical="top" wrapText="1"/>
    </xf>
    <xf numFmtId="2" fontId="23" fillId="0" borderId="15" xfId="0" applyNumberFormat="1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2" fontId="23" fillId="0" borderId="12" xfId="0" applyNumberFormat="1" applyFont="1" applyBorder="1" applyAlignment="1">
      <alignment horizontal="right" vertical="top" wrapText="1"/>
    </xf>
    <xf numFmtId="2" fontId="23" fillId="0" borderId="13" xfId="0" applyNumberFormat="1" applyFont="1" applyBorder="1" applyAlignment="1">
      <alignment horizontal="right" vertical="top" wrapText="1"/>
    </xf>
    <xf numFmtId="0" fontId="25" fillId="0" borderId="0" xfId="0" applyFont="1" applyAlignment="1">
      <alignment horizontal="right"/>
    </xf>
    <xf numFmtId="0" fontId="23" fillId="0" borderId="0" xfId="37" applyFont="1" applyFill="1" applyBorder="1" applyAlignment="1">
      <alignment horizontal="center" vertical="center"/>
    </xf>
    <xf numFmtId="0" fontId="23" fillId="0" borderId="0" xfId="37" applyFont="1" applyFill="1" applyBorder="1" applyAlignment="1">
      <alignment horizontal="left" vertical="center"/>
    </xf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/>
    <xf numFmtId="0" fontId="22" fillId="0" borderId="0" xfId="37" applyFont="1" applyFill="1" applyBorder="1" applyAlignment="1">
      <alignment horizontal="center" vertical="center" wrapText="1"/>
    </xf>
    <xf numFmtId="0" fontId="22" fillId="0" borderId="0" xfId="37" applyFont="1" applyFill="1" applyBorder="1" applyAlignment="1">
      <alignment wrapText="1"/>
    </xf>
    <xf numFmtId="0" fontId="24" fillId="0" borderId="0" xfId="37" applyFont="1" applyFill="1" applyBorder="1" applyAlignment="1">
      <alignment wrapText="1"/>
    </xf>
    <xf numFmtId="2" fontId="23" fillId="0" borderId="0" xfId="37" applyNumberFormat="1" applyFont="1" applyFill="1" applyBorder="1" applyAlignment="1">
      <alignment wrapText="1"/>
    </xf>
    <xf numFmtId="0" fontId="25" fillId="0" borderId="0" xfId="37" applyFont="1" applyFill="1" applyBorder="1" applyAlignment="1">
      <alignment wrapText="1"/>
    </xf>
    <xf numFmtId="0" fontId="23" fillId="0" borderId="0" xfId="37" applyFont="1" applyFill="1" applyBorder="1" applyAlignment="1">
      <alignment wrapText="1"/>
    </xf>
    <xf numFmtId="0" fontId="22" fillId="24" borderId="0" xfId="37" applyFont="1" applyFill="1" applyBorder="1" applyAlignment="1">
      <alignment wrapText="1"/>
    </xf>
    <xf numFmtId="0" fontId="22" fillId="25" borderId="13" xfId="37" applyFont="1" applyFill="1" applyBorder="1" applyAlignment="1">
      <alignment horizontal="center" vertical="center" wrapText="1"/>
    </xf>
    <xf numFmtId="0" fontId="22" fillId="25" borderId="10" xfId="37" applyFont="1" applyFill="1" applyBorder="1" applyAlignment="1">
      <alignment horizontal="center" vertical="center" wrapText="1"/>
    </xf>
    <xf numFmtId="0" fontId="23" fillId="0" borderId="10" xfId="37" applyFont="1" applyFill="1" applyBorder="1" applyAlignment="1">
      <alignment horizontal="center" vertical="center" wrapText="1"/>
    </xf>
    <xf numFmtId="0" fontId="23" fillId="26" borderId="13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center" vertical="center"/>
    </xf>
    <xf numFmtId="0" fontId="23" fillId="0" borderId="14" xfId="37" applyFont="1" applyFill="1" applyBorder="1" applyAlignment="1">
      <alignment horizontal="center" vertical="center"/>
    </xf>
    <xf numFmtId="0" fontId="23" fillId="0" borderId="11" xfId="37" applyFont="1" applyFill="1" applyBorder="1" applyAlignment="1">
      <alignment horizontal="center" vertical="center"/>
    </xf>
    <xf numFmtId="1" fontId="23" fillId="0" borderId="11" xfId="37" applyNumberFormat="1" applyFont="1" applyFill="1" applyBorder="1" applyAlignment="1">
      <alignment horizontal="center" vertical="center"/>
    </xf>
    <xf numFmtId="0" fontId="23" fillId="0" borderId="10" xfId="37" applyFont="1" applyFill="1" applyBorder="1" applyAlignment="1">
      <alignment horizontal="center" vertical="center"/>
    </xf>
    <xf numFmtId="1" fontId="23" fillId="0" borderId="10" xfId="37" applyNumberFormat="1" applyFont="1" applyFill="1" applyBorder="1" applyAlignment="1">
      <alignment horizontal="center" vertical="center"/>
    </xf>
    <xf numFmtId="2" fontId="23" fillId="0" borderId="12" xfId="37" applyNumberFormat="1" applyFont="1" applyFill="1" applyBorder="1" applyAlignment="1">
      <alignment horizontal="right" vertical="center"/>
    </xf>
    <xf numFmtId="2" fontId="23" fillId="0" borderId="14" xfId="37" applyNumberFormat="1" applyFont="1" applyFill="1" applyBorder="1" applyAlignment="1">
      <alignment horizontal="right" vertical="center"/>
    </xf>
    <xf numFmtId="0" fontId="27" fillId="0" borderId="0" xfId="37" applyFont="1" applyFill="1" applyBorder="1" applyAlignment="1">
      <alignment horizontal="right" vertical="center"/>
    </xf>
    <xf numFmtId="2" fontId="23" fillId="0" borderId="10" xfId="0" applyNumberFormat="1" applyFont="1" applyFill="1" applyBorder="1" applyAlignment="1">
      <alignment vertical="center" wrapText="1"/>
    </xf>
    <xf numFmtId="2" fontId="23" fillId="0" borderId="10" xfId="0" applyNumberFormat="1" applyFont="1" applyFill="1" applyBorder="1" applyAlignment="1">
      <alignment vertical="top" wrapText="1"/>
    </xf>
    <xf numFmtId="1" fontId="23" fillId="0" borderId="13" xfId="37" applyNumberFormat="1" applyFont="1" applyFill="1" applyBorder="1" applyAlignment="1">
      <alignment horizontal="center" vertical="center"/>
    </xf>
    <xf numFmtId="0" fontId="3" fillId="0" borderId="13" xfId="0" applyFont="1" applyBorder="1" applyAlignment="1"/>
    <xf numFmtId="4" fontId="27" fillId="0" borderId="14" xfId="0" applyNumberFormat="1" applyFont="1" applyBorder="1" applyAlignment="1">
      <alignment vertical="center" wrapText="1"/>
    </xf>
    <xf numFmtId="2" fontId="27" fillId="0" borderId="14" xfId="37" applyNumberFormat="1" applyFont="1" applyFill="1" applyBorder="1" applyAlignment="1">
      <alignment horizontal="right" vertical="center"/>
    </xf>
    <xf numFmtId="0" fontId="23" fillId="0" borderId="10" xfId="38" applyFont="1" applyFill="1" applyBorder="1" applyAlignment="1">
      <alignment horizontal="center" vertical="center" wrapText="1"/>
    </xf>
    <xf numFmtId="0" fontId="23" fillId="0" borderId="10" xfId="38" applyFont="1" applyFill="1" applyBorder="1" applyAlignment="1">
      <alignment horizontal="center" vertical="center"/>
    </xf>
    <xf numFmtId="2" fontId="23" fillId="0" borderId="10" xfId="38" applyNumberFormat="1" applyFont="1" applyFill="1" applyBorder="1" applyAlignment="1">
      <alignment horizontal="center" vertical="center" wrapText="1"/>
    </xf>
    <xf numFmtId="2" fontId="23" fillId="0" borderId="10" xfId="38" applyNumberFormat="1" applyFont="1" applyFill="1" applyBorder="1" applyAlignment="1">
      <alignment horizontal="right" vertical="center" wrapText="1"/>
    </xf>
    <xf numFmtId="0" fontId="23" fillId="0" borderId="10" xfId="38" applyFont="1" applyFill="1" applyBorder="1" applyAlignment="1">
      <alignment horizontal="left" vertical="center"/>
    </xf>
    <xf numFmtId="4" fontId="23" fillId="0" borderId="12" xfId="0" applyNumberFormat="1" applyFont="1" applyBorder="1" applyAlignment="1">
      <alignment horizontal="left" vertical="center" wrapText="1"/>
    </xf>
    <xf numFmtId="0" fontId="29" fillId="0" borderId="13" xfId="36" applyFont="1" applyFill="1" applyBorder="1" applyAlignment="1">
      <alignment horizontal="center" vertical="center" wrapText="1"/>
    </xf>
    <xf numFmtId="0" fontId="29" fillId="0" borderId="10" xfId="36" applyFont="1" applyFill="1" applyBorder="1" applyAlignment="1">
      <alignment horizontal="center" vertical="center" wrapText="1"/>
    </xf>
    <xf numFmtId="4" fontId="23" fillId="0" borderId="13" xfId="0" applyNumberFormat="1" applyFont="1" applyFill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22" fillId="0" borderId="0" xfId="37" applyFont="1" applyFill="1" applyBorder="1" applyAlignment="1">
      <alignment horizontal="center" vertical="center" wrapText="1"/>
    </xf>
    <xf numFmtId="0" fontId="22" fillId="0" borderId="0" xfId="37" applyFont="1" applyFill="1" applyBorder="1" applyAlignment="1">
      <alignment wrapText="1"/>
    </xf>
    <xf numFmtId="0" fontId="0" fillId="0" borderId="0" xfId="0" applyAlignment="1">
      <alignment wrapText="1"/>
    </xf>
    <xf numFmtId="0" fontId="24" fillId="0" borderId="0" xfId="37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26" fillId="0" borderId="0" xfId="37" applyFont="1" applyFill="1" applyBorder="1" applyAlignment="1">
      <alignment horizontal="right" wrapText="1"/>
    </xf>
    <xf numFmtId="2" fontId="23" fillId="0" borderId="13" xfId="0" applyNumberFormat="1" applyFont="1" applyBorder="1" applyAlignment="1">
      <alignment vertical="top" wrapText="1"/>
    </xf>
    <xf numFmtId="2" fontId="23" fillId="0" borderId="14" xfId="0" applyNumberFormat="1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2" fontId="0" fillId="0" borderId="11" xfId="0" applyNumberFormat="1" applyBorder="1" applyAlignment="1">
      <alignment vertical="top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" xfId="37"/>
    <cellStyle name="Обычный_Зеленый,12 -план сод, рем_Прилож. к договору на 13г. Зел.-3 вар._1_Сметы расходов  на 13г. Зел.-1 вар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indexed="11"/>
  </sheetPr>
  <dimension ref="A1:G28"/>
  <sheetViews>
    <sheetView tabSelected="1" topLeftCell="A11" workbookViewId="0">
      <selection activeCell="E28" sqref="E28"/>
    </sheetView>
  </sheetViews>
  <sheetFormatPr defaultRowHeight="12.75"/>
  <cols>
    <col min="1" max="1" width="4.140625" style="24" customWidth="1"/>
    <col min="2" max="2" width="48.5703125" style="25" customWidth="1"/>
    <col min="3" max="3" width="13" style="26" customWidth="1"/>
    <col min="4" max="4" width="12.140625" style="26" hidden="1" customWidth="1"/>
    <col min="5" max="5" width="8.85546875" style="26" customWidth="1"/>
    <col min="6" max="6" width="10.42578125" style="26" customWidth="1"/>
    <col min="7" max="7" width="17.5703125" style="26" customWidth="1"/>
    <col min="8" max="8" width="11.7109375" style="27" customWidth="1"/>
    <col min="9" max="9" width="14.140625" style="27" customWidth="1"/>
    <col min="10" max="16384" width="9.140625" style="27"/>
  </cols>
  <sheetData>
    <row r="1" spans="1:7">
      <c r="G1" s="23" t="s">
        <v>37</v>
      </c>
    </row>
    <row r="2" spans="1:7">
      <c r="G2" s="23" t="s">
        <v>29</v>
      </c>
    </row>
    <row r="3" spans="1:7">
      <c r="B3" s="48" t="s">
        <v>33</v>
      </c>
      <c r="C3" s="26" t="s">
        <v>40</v>
      </c>
    </row>
    <row r="4" spans="1:7" ht="25.5" customHeight="1">
      <c r="A4" s="66" t="s">
        <v>44</v>
      </c>
      <c r="B4" s="67"/>
      <c r="C4" s="67"/>
      <c r="D4" s="67"/>
      <c r="E4" s="67"/>
      <c r="F4" s="67"/>
      <c r="G4" s="68"/>
    </row>
    <row r="5" spans="1:7" ht="12.75" customHeight="1">
      <c r="A5" s="28"/>
      <c r="C5" s="30"/>
      <c r="D5" s="29"/>
      <c r="E5" s="29"/>
      <c r="F5" s="69" t="s">
        <v>31</v>
      </c>
      <c r="G5" s="70"/>
    </row>
    <row r="6" spans="1:7" ht="12.75" customHeight="1">
      <c r="A6" s="28"/>
      <c r="B6" s="31"/>
      <c r="C6" s="32"/>
      <c r="D6" s="32"/>
      <c r="E6" s="32"/>
      <c r="F6" s="33"/>
      <c r="G6" s="33"/>
    </row>
    <row r="7" spans="1:7" ht="12.75" customHeight="1">
      <c r="A7" s="28"/>
      <c r="B7" s="31"/>
      <c r="C7" s="30"/>
      <c r="D7" s="29"/>
      <c r="E7" s="29"/>
      <c r="F7" s="33"/>
      <c r="G7" s="33"/>
    </row>
    <row r="8" spans="1:7" ht="12.75" customHeight="1">
      <c r="A8" s="28"/>
      <c r="B8" s="71" t="s">
        <v>0</v>
      </c>
      <c r="C8" s="70"/>
      <c r="D8" s="33"/>
      <c r="E8" s="31">
        <v>2515.6</v>
      </c>
      <c r="F8" s="33" t="s">
        <v>1</v>
      </c>
      <c r="G8" s="33"/>
    </row>
    <row r="9" spans="1:7" ht="12.75" customHeight="1">
      <c r="A9" s="28"/>
      <c r="B9" s="31"/>
      <c r="C9" s="29"/>
      <c r="D9" s="34" t="s">
        <v>2</v>
      </c>
      <c r="E9" s="29"/>
      <c r="F9" s="33"/>
      <c r="G9" s="33"/>
    </row>
    <row r="10" spans="1:7" ht="60" customHeight="1">
      <c r="A10" s="35" t="s">
        <v>20</v>
      </c>
      <c r="B10" s="36" t="s">
        <v>3</v>
      </c>
      <c r="C10" s="37" t="s">
        <v>36</v>
      </c>
      <c r="D10" s="38" t="s">
        <v>26</v>
      </c>
      <c r="E10" s="39" t="s">
        <v>4</v>
      </c>
      <c r="F10" s="39" t="s">
        <v>5</v>
      </c>
      <c r="G10" s="39" t="s">
        <v>18</v>
      </c>
    </row>
    <row r="11" spans="1:7" ht="25.5" customHeight="1">
      <c r="A11" s="40">
        <v>1</v>
      </c>
      <c r="B11" s="20" t="s">
        <v>21</v>
      </c>
      <c r="C11" s="2" t="s">
        <v>22</v>
      </c>
      <c r="D11" s="17">
        <f>E8</f>
        <v>2515.6</v>
      </c>
      <c r="E11" s="72">
        <f>2271.08*1.19*1.06</f>
        <v>2864.7403119999999</v>
      </c>
      <c r="F11" s="72">
        <f>E11/D11</f>
        <v>1.1387900747336619</v>
      </c>
      <c r="G11" s="76" t="s">
        <v>42</v>
      </c>
    </row>
    <row r="12" spans="1:7">
      <c r="A12" s="41"/>
      <c r="B12" s="20" t="s">
        <v>24</v>
      </c>
      <c r="C12" s="2" t="s">
        <v>23</v>
      </c>
      <c r="D12" s="17"/>
      <c r="E12" s="73"/>
      <c r="F12" s="73"/>
      <c r="G12" s="77"/>
    </row>
    <row r="13" spans="1:7" ht="25.5">
      <c r="A13" s="42"/>
      <c r="B13" s="33" t="s">
        <v>32</v>
      </c>
      <c r="C13" s="27" t="s">
        <v>11</v>
      </c>
      <c r="D13" s="17"/>
      <c r="E13" s="74"/>
      <c r="F13" s="75"/>
      <c r="G13" s="77"/>
    </row>
    <row r="14" spans="1:7" ht="20.25" customHeight="1">
      <c r="A14" s="43">
        <v>2</v>
      </c>
      <c r="B14" s="4" t="s">
        <v>6</v>
      </c>
      <c r="C14" s="2" t="s">
        <v>30</v>
      </c>
      <c r="D14" s="5">
        <f>E8</f>
        <v>2515.6</v>
      </c>
      <c r="E14" s="6">
        <f>2516.5*1.18*1.06</f>
        <v>3147.6381999999999</v>
      </c>
      <c r="F14" s="19">
        <f>E14/D14</f>
        <v>1.2512474956272857</v>
      </c>
      <c r="G14" s="78"/>
    </row>
    <row r="15" spans="1:7">
      <c r="A15" s="44">
        <v>3</v>
      </c>
      <c r="B15" s="4" t="s">
        <v>27</v>
      </c>
      <c r="C15" s="5" t="s">
        <v>8</v>
      </c>
      <c r="D15" s="5">
        <f>E8</f>
        <v>2515.6</v>
      </c>
      <c r="E15" s="5">
        <f>F15*D15</f>
        <v>5484.0079999999998</v>
      </c>
      <c r="F15" s="17">
        <v>2.1800000000000002</v>
      </c>
      <c r="G15" s="78"/>
    </row>
    <row r="16" spans="1:7">
      <c r="A16" s="45">
        <v>4</v>
      </c>
      <c r="B16" s="7" t="s">
        <v>9</v>
      </c>
      <c r="C16" s="5" t="s">
        <v>10</v>
      </c>
      <c r="D16" s="5">
        <f>E8</f>
        <v>2515.6</v>
      </c>
      <c r="E16" s="5">
        <f>F16*D16</f>
        <v>1509.36</v>
      </c>
      <c r="F16" s="17">
        <v>0.6</v>
      </c>
      <c r="G16" s="78"/>
    </row>
    <row r="17" spans="1:7" ht="192.75" customHeight="1">
      <c r="A17" s="44">
        <v>5</v>
      </c>
      <c r="B17" s="9" t="s">
        <v>28</v>
      </c>
      <c r="C17" s="60" t="s">
        <v>41</v>
      </c>
      <c r="D17" s="10">
        <f>E8</f>
        <v>2515.6</v>
      </c>
      <c r="E17" s="10">
        <f>F17*E8</f>
        <v>5987.1279999999997</v>
      </c>
      <c r="F17" s="46">
        <v>2.38</v>
      </c>
      <c r="G17" s="78"/>
    </row>
    <row r="18" spans="1:7" ht="15" customHeight="1">
      <c r="A18" s="44">
        <v>6</v>
      </c>
      <c r="B18" s="5" t="s">
        <v>13</v>
      </c>
      <c r="C18" s="11" t="s">
        <v>7</v>
      </c>
      <c r="D18" s="5">
        <f>E8</f>
        <v>2515.6</v>
      </c>
      <c r="E18" s="16">
        <f>F18*D18</f>
        <v>704.36800000000005</v>
      </c>
      <c r="F18" s="21">
        <v>0.28000000000000003</v>
      </c>
      <c r="G18" s="79"/>
    </row>
    <row r="19" spans="1:7" ht="14.25" hidden="1" customHeight="1">
      <c r="A19" s="45"/>
      <c r="B19" s="18" t="s">
        <v>14</v>
      </c>
      <c r="C19" s="8"/>
      <c r="D19" s="1"/>
      <c r="E19" s="12"/>
      <c r="F19" s="22"/>
      <c r="G19" s="63" t="s">
        <v>25</v>
      </c>
    </row>
    <row r="20" spans="1:7" ht="40.5" customHeight="1">
      <c r="A20" s="44">
        <v>7</v>
      </c>
      <c r="B20" s="5" t="s">
        <v>15</v>
      </c>
      <c r="C20" s="10" t="s">
        <v>7</v>
      </c>
      <c r="D20" s="10">
        <f>E8</f>
        <v>2515.6</v>
      </c>
      <c r="E20" s="10">
        <f>F20*D20</f>
        <v>1132.02</v>
      </c>
      <c r="F20" s="49">
        <v>0.45</v>
      </c>
      <c r="G20" s="64"/>
    </row>
    <row r="21" spans="1:7" ht="48" customHeight="1">
      <c r="A21" s="44">
        <v>8</v>
      </c>
      <c r="B21" s="5" t="s">
        <v>34</v>
      </c>
      <c r="C21" s="5" t="s">
        <v>7</v>
      </c>
      <c r="D21" s="5">
        <f>E8</f>
        <v>2515.6</v>
      </c>
      <c r="E21" s="5">
        <f>F21*D21</f>
        <v>729.52399999999989</v>
      </c>
      <c r="F21" s="50">
        <f>0.29</f>
        <v>0.28999999999999998</v>
      </c>
      <c r="G21" s="65"/>
    </row>
    <row r="22" spans="1:7" ht="27.75" customHeight="1">
      <c r="A22" s="51">
        <v>9</v>
      </c>
      <c r="B22" s="13" t="s">
        <v>16</v>
      </c>
      <c r="C22" s="13" t="s">
        <v>7</v>
      </c>
      <c r="D22" s="1">
        <f>E8</f>
        <v>2515.6</v>
      </c>
      <c r="E22" s="14">
        <f>F22*D22</f>
        <v>1911.856</v>
      </c>
      <c r="F22" s="47">
        <v>0.76</v>
      </c>
      <c r="G22" s="61" t="s">
        <v>43</v>
      </c>
    </row>
    <row r="23" spans="1:7" ht="27.75" customHeight="1">
      <c r="A23" s="51">
        <v>10</v>
      </c>
      <c r="B23" s="5" t="s">
        <v>12</v>
      </c>
      <c r="C23" s="5" t="s">
        <v>7</v>
      </c>
      <c r="D23" s="5">
        <f>E8</f>
        <v>2515.6</v>
      </c>
      <c r="E23" s="4">
        <f>F23*D23</f>
        <v>10012.088</v>
      </c>
      <c r="F23" s="50">
        <v>3.98</v>
      </c>
      <c r="G23" s="62"/>
    </row>
    <row r="24" spans="1:7" ht="27.75" customHeight="1">
      <c r="A24" s="51">
        <v>11</v>
      </c>
      <c r="B24" s="5" t="s">
        <v>17</v>
      </c>
      <c r="C24" s="11" t="s">
        <v>7</v>
      </c>
      <c r="D24" s="5">
        <f>E8</f>
        <v>2515.6</v>
      </c>
      <c r="E24" s="5">
        <f>F24*D24</f>
        <v>4553.2359999999999</v>
      </c>
      <c r="F24" s="3">
        <v>1.81</v>
      </c>
      <c r="G24" s="52"/>
    </row>
    <row r="25" spans="1:7" ht="27.75" customHeight="1">
      <c r="A25" s="51">
        <v>12</v>
      </c>
      <c r="B25" s="15" t="s">
        <v>35</v>
      </c>
      <c r="C25" s="13"/>
      <c r="D25" s="1"/>
      <c r="E25" s="53">
        <f>SUM(E11:E24)</f>
        <v>38035.966511999992</v>
      </c>
      <c r="F25" s="54">
        <f>SUM(F11:F24)</f>
        <v>15.120037570360946</v>
      </c>
      <c r="G25" s="52"/>
    </row>
    <row r="26" spans="1:7">
      <c r="A26" s="56"/>
      <c r="B26" s="59" t="s">
        <v>38</v>
      </c>
      <c r="C26" s="55"/>
      <c r="D26" s="55"/>
      <c r="E26" s="55">
        <f>F26*E8</f>
        <v>26665.454511999997</v>
      </c>
      <c r="F26" s="58">
        <f>F25-F27</f>
        <v>10.600037570360946</v>
      </c>
      <c r="G26" s="57"/>
    </row>
    <row r="27" spans="1:7">
      <c r="A27" s="56"/>
      <c r="B27" s="59" t="s">
        <v>39</v>
      </c>
      <c r="C27" s="55"/>
      <c r="D27" s="55"/>
      <c r="E27" s="55">
        <f>F27*E8</f>
        <v>11370.511999999999</v>
      </c>
      <c r="F27" s="58">
        <v>4.5199999999999996</v>
      </c>
      <c r="G27" s="55"/>
    </row>
    <row r="28" spans="1:7">
      <c r="G28" s="26" t="s">
        <v>19</v>
      </c>
    </row>
  </sheetData>
  <mergeCells count="7">
    <mergeCell ref="G19:G21"/>
    <mergeCell ref="A4:G4"/>
    <mergeCell ref="F5:G5"/>
    <mergeCell ref="B8:C8"/>
    <mergeCell ref="E11:E13"/>
    <mergeCell ref="F11:F13"/>
    <mergeCell ref="G11:G18"/>
  </mergeCells>
  <phoneticPr fontId="21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 5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2014-01-15T00:20:53Z</cp:lastPrinted>
  <dcterms:created xsi:type="dcterms:W3CDTF">2012-11-28T00:17:15Z</dcterms:created>
  <dcterms:modified xsi:type="dcterms:W3CDTF">2014-07-30T16:06:10Z</dcterms:modified>
</cp:coreProperties>
</file>