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3" i="1"/>
  <c r="K24" s="1"/>
  <c r="E58"/>
  <c r="H57"/>
  <c r="J56"/>
  <c r="B48"/>
  <c r="B38"/>
  <c r="B28"/>
  <c r="D27"/>
  <c r="G14"/>
  <c r="G13"/>
  <c r="G12"/>
  <c r="G11"/>
  <c r="G6"/>
  <c r="I6" s="1"/>
  <c r="A17" s="1"/>
  <c r="B5"/>
  <c r="K25" l="1"/>
  <c r="G27" s="1"/>
  <c r="J10"/>
  <c r="K57" l="1"/>
  <c r="C58" s="1"/>
  <c r="H58" s="1"/>
  <c r="F41" s="1"/>
</calcChain>
</file>

<file path=xl/sharedStrings.xml><?xml version="1.0" encoding="utf-8"?>
<sst xmlns="http://schemas.openxmlformats.org/spreadsheetml/2006/main" count="118" uniqueCount="103">
  <si>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</si>
  <si>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</si>
  <si>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</si>
  <si>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</si>
  <si>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</si>
  <si>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г.   по дому</t>
  </si>
  <si>
    <t xml:space="preserve">  71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</si>
  <si>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</si>
  <si>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</si>
  <si>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</si>
  <si>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</si>
  <si>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</si>
  <si>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</si>
  <si>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</si>
  <si>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</si>
  <si>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</si>
  <si>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</si>
  <si>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</si>
  <si>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</si>
  <si>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</si>
  <si>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</si>
  <si>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</si>
  <si>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</si>
  <si>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</si>
  <si>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</si>
  <si>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</si>
  <si>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</si>
  <si>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</si>
  <si>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</si>
  <si>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</si>
  <si>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</si>
  <si>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</si>
  <si>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2013год</t>
  </si>
  <si>
    <t>Монтаж охранной сигнализации ИТП (25%)</t>
  </si>
  <si>
    <t>шт.</t>
  </si>
  <si>
    <t>Всего:</t>
  </si>
  <si>
    <t>Управление МКД (14%)</t>
  </si>
  <si>
    <t>ИТОГО за 2013: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</si>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</sst>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1" fillId="0" borderId="12" xfId="0" applyFont="1" applyBorder="1" applyAlignment="1"/>
    <xf numFmtId="0" fontId="0" fillId="0" borderId="12" xfId="0" applyBorder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Fill="1" applyBorder="1"/>
    <xf numFmtId="4" fontId="5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O23" sqref="O23"/>
    </sheetView>
  </sheetViews>
  <sheetFormatPr defaultRowHeight="15"/>
  <cols>
    <col min="1" max="1" width="4.14062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9.85546875" customWidth="1"/>
    <col min="12" max="12" width="7.85546875" customWidth="1"/>
  </cols>
  <sheetData>
    <row r="1" spans="1:12" ht="18.7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8.7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8.75">
      <c r="A3" s="1"/>
      <c r="B3" s="2"/>
      <c r="C3" s="1"/>
      <c r="D3" s="3" t="s">
        <v>2</v>
      </c>
      <c r="E3" s="4">
        <v>71</v>
      </c>
      <c r="F3" s="5" t="s">
        <v>3</v>
      </c>
      <c r="G3" s="5"/>
      <c r="H3" s="4"/>
      <c r="I3" s="4">
        <v>2013</v>
      </c>
      <c r="J3" s="5" t="s">
        <v>90</v>
      </c>
    </row>
    <row r="4" spans="1:12" ht="18.75">
      <c r="A4" s="1"/>
      <c r="B4" s="2"/>
      <c r="C4" s="6"/>
      <c r="D4" s="6"/>
      <c r="E4" s="7"/>
      <c r="F4" s="6"/>
      <c r="G4" s="6"/>
      <c r="H4" s="6"/>
      <c r="I4" s="6"/>
      <c r="J4" s="6"/>
      <c r="K4" s="6"/>
    </row>
    <row r="5" spans="1:12" ht="15.75">
      <c r="A5" s="8" t="s">
        <v>4</v>
      </c>
      <c r="B5" s="9">
        <f>I3</f>
        <v>2013</v>
      </c>
      <c r="C5" t="s">
        <v>5</v>
      </c>
      <c r="D5" s="9" t="s">
        <v>6</v>
      </c>
      <c r="E5" s="51">
        <v>1132.9000000000001</v>
      </c>
      <c r="F5" s="48" t="s">
        <v>7</v>
      </c>
      <c r="G5" s="48"/>
      <c r="H5" s="48"/>
      <c r="I5" s="48"/>
      <c r="J5" s="48"/>
      <c r="K5" s="48"/>
    </row>
    <row r="6" spans="1:12" ht="15.75">
      <c r="A6" s="98">
        <v>104477.17</v>
      </c>
      <c r="B6" s="98"/>
      <c r="C6" s="10" t="s">
        <v>8</v>
      </c>
      <c r="E6" s="48"/>
      <c r="F6" s="48"/>
      <c r="G6" s="49">
        <f>A6-J7</f>
        <v>23195.699999999997</v>
      </c>
      <c r="H6" s="38" t="s">
        <v>9</v>
      </c>
      <c r="I6" s="50">
        <f>(G6/A6)*100</f>
        <v>22.201692484587777</v>
      </c>
      <c r="J6" s="48" t="s">
        <v>10</v>
      </c>
      <c r="K6" s="48"/>
    </row>
    <row r="7" spans="1:12" ht="15.75">
      <c r="A7" t="s">
        <v>11</v>
      </c>
      <c r="E7" s="48"/>
      <c r="F7" s="48"/>
      <c r="G7" s="48"/>
      <c r="H7" s="48"/>
      <c r="I7" s="48"/>
      <c r="J7" s="51">
        <v>81281.47</v>
      </c>
      <c r="K7" s="48" t="s">
        <v>12</v>
      </c>
    </row>
    <row r="8" spans="1:12">
      <c r="A8" t="s">
        <v>13</v>
      </c>
      <c r="E8" s="48"/>
      <c r="F8" s="48"/>
      <c r="G8" s="48"/>
      <c r="H8" s="48"/>
      <c r="I8" s="48"/>
      <c r="J8" s="48"/>
      <c r="K8" s="48"/>
    </row>
    <row r="9" spans="1:12">
      <c r="B9" s="12"/>
      <c r="E9" s="13"/>
      <c r="F9" s="12"/>
      <c r="I9" s="13"/>
      <c r="J9" s="12"/>
    </row>
    <row r="10" spans="1:12" ht="15.75">
      <c r="A10" t="s">
        <v>15</v>
      </c>
      <c r="J10" s="12">
        <f>G11+G12+G13+G14</f>
        <v>81281.47</v>
      </c>
      <c r="K10" s="14" t="s">
        <v>16</v>
      </c>
    </row>
    <row r="11" spans="1:12">
      <c r="A11" s="15" t="s">
        <v>17</v>
      </c>
      <c r="B11" t="s">
        <v>18</v>
      </c>
      <c r="G11" s="16">
        <f>(J7*43.5/100)</f>
        <v>35357.439449999998</v>
      </c>
      <c r="H11" t="s">
        <v>14</v>
      </c>
    </row>
    <row r="12" spans="1:12">
      <c r="A12" s="15" t="s">
        <v>17</v>
      </c>
      <c r="B12" t="s">
        <v>19</v>
      </c>
      <c r="G12" s="16">
        <f>(J7*36.6/100)</f>
        <v>29749.018020000003</v>
      </c>
      <c r="H12" t="s">
        <v>14</v>
      </c>
    </row>
    <row r="13" spans="1:12">
      <c r="A13" s="15" t="s">
        <v>17</v>
      </c>
      <c r="B13" t="s">
        <v>20</v>
      </c>
      <c r="G13" s="16">
        <f>(J7*12.5/100)</f>
        <v>10160.18375</v>
      </c>
      <c r="H13" t="s">
        <v>14</v>
      </c>
      <c r="K13" s="10"/>
      <c r="L13" s="17"/>
    </row>
    <row r="14" spans="1:12">
      <c r="A14" s="15" t="s">
        <v>17</v>
      </c>
      <c r="B14" t="s">
        <v>21</v>
      </c>
      <c r="G14" s="16">
        <f>(J7*7.4/100)</f>
        <v>6014.8287799999998</v>
      </c>
      <c r="H14" t="s">
        <v>14</v>
      </c>
    </row>
    <row r="15" spans="1:12">
      <c r="G15" s="18"/>
    </row>
    <row r="16" spans="1:12">
      <c r="A16" s="19" t="s">
        <v>22</v>
      </c>
      <c r="G16" s="16">
        <v>11252.61</v>
      </c>
      <c r="H16" t="s">
        <v>23</v>
      </c>
    </row>
    <row r="17" spans="1:12" ht="15.75" thickBot="1">
      <c r="A17" s="99">
        <f>G16*I6/100</f>
        <v>2498.269868689973</v>
      </c>
      <c r="B17" s="99"/>
      <c r="C17" t="s">
        <v>24</v>
      </c>
    </row>
    <row r="18" spans="1:12">
      <c r="A18" s="20" t="s">
        <v>2</v>
      </c>
      <c r="B18" s="100" t="s">
        <v>25</v>
      </c>
      <c r="C18" s="101"/>
      <c r="D18" s="101"/>
      <c r="E18" s="101"/>
      <c r="F18" s="101"/>
      <c r="G18" s="101"/>
      <c r="H18" s="102"/>
      <c r="I18" s="20" t="s">
        <v>26</v>
      </c>
      <c r="J18" s="21" t="s">
        <v>27</v>
      </c>
      <c r="K18" s="100" t="s">
        <v>28</v>
      </c>
      <c r="L18" s="102"/>
    </row>
    <row r="19" spans="1:12" ht="15.75" thickBot="1">
      <c r="A19" s="22" t="s">
        <v>29</v>
      </c>
      <c r="B19" s="87"/>
      <c r="C19" s="88"/>
      <c r="D19" s="88"/>
      <c r="E19" s="88"/>
      <c r="F19" s="88"/>
      <c r="G19" s="88"/>
      <c r="H19" s="89"/>
      <c r="I19" s="22" t="s">
        <v>30</v>
      </c>
      <c r="J19" s="23"/>
      <c r="K19" s="90" t="s">
        <v>31</v>
      </c>
      <c r="L19" s="91"/>
    </row>
    <row r="20" spans="1:12">
      <c r="A20" s="20"/>
      <c r="B20" s="92" t="s">
        <v>32</v>
      </c>
      <c r="C20" s="92"/>
      <c r="D20" s="92"/>
      <c r="E20" s="92"/>
      <c r="F20" s="92"/>
      <c r="G20" s="92"/>
      <c r="H20" s="92"/>
      <c r="I20" s="20"/>
      <c r="J20" s="24"/>
      <c r="K20" s="93"/>
      <c r="L20" s="94"/>
    </row>
    <row r="21" spans="1:12">
      <c r="A21" s="25">
        <v>1</v>
      </c>
      <c r="B21" s="80" t="s">
        <v>33</v>
      </c>
      <c r="C21" s="80"/>
      <c r="D21" s="80"/>
      <c r="E21" s="80"/>
      <c r="F21" s="80"/>
      <c r="G21" s="80"/>
      <c r="H21" s="80"/>
      <c r="I21" s="26" t="s">
        <v>34</v>
      </c>
      <c r="J21" s="27">
        <v>1</v>
      </c>
      <c r="K21" s="95">
        <v>5146.25</v>
      </c>
      <c r="L21" s="96"/>
    </row>
    <row r="22" spans="1:12">
      <c r="A22" s="25"/>
      <c r="B22" s="28"/>
      <c r="C22" s="28"/>
      <c r="D22" s="28"/>
      <c r="E22" s="28"/>
      <c r="F22" s="28"/>
      <c r="G22" s="28"/>
      <c r="H22" s="28"/>
      <c r="I22" s="26"/>
      <c r="J22" s="27"/>
      <c r="K22" s="29"/>
      <c r="L22" s="30"/>
    </row>
    <row r="23" spans="1:12">
      <c r="A23" s="26"/>
      <c r="B23" s="80" t="s">
        <v>35</v>
      </c>
      <c r="C23" s="80"/>
      <c r="D23" s="80"/>
      <c r="E23" s="80"/>
      <c r="F23" s="80"/>
      <c r="G23" s="80"/>
      <c r="H23" s="80"/>
      <c r="I23" s="31"/>
      <c r="J23" s="32"/>
      <c r="K23" s="81">
        <f>SUM(K20:L22)</f>
        <v>5146.25</v>
      </c>
      <c r="L23" s="82"/>
    </row>
    <row r="24" spans="1:12" ht="15.75" thickBot="1">
      <c r="A24" s="26"/>
      <c r="B24" s="80" t="s">
        <v>36</v>
      </c>
      <c r="C24" s="80"/>
      <c r="D24" s="80"/>
      <c r="E24" s="80"/>
      <c r="F24" s="80"/>
      <c r="G24" s="80"/>
      <c r="H24" s="80"/>
      <c r="I24" s="31"/>
      <c r="J24" s="33"/>
      <c r="K24" s="83">
        <f>K23*0.14</f>
        <v>720.47500000000002</v>
      </c>
      <c r="L24" s="84"/>
    </row>
    <row r="25" spans="1:12" ht="16.5" thickBot="1">
      <c r="A25" s="34"/>
      <c r="B25" s="35" t="s">
        <v>37</v>
      </c>
      <c r="C25" s="35"/>
      <c r="D25" s="35"/>
      <c r="E25" s="35"/>
      <c r="F25" s="35"/>
      <c r="G25" s="35"/>
      <c r="H25" s="35"/>
      <c r="I25" s="34"/>
      <c r="J25" s="36"/>
      <c r="K25" s="85">
        <f>SUM(K23:L24)</f>
        <v>5866.7250000000004</v>
      </c>
      <c r="L25" s="86"/>
    </row>
    <row r="26" spans="1:12">
      <c r="A26" t="s">
        <v>38</v>
      </c>
    </row>
    <row r="27" spans="1:12">
      <c r="A27" t="s">
        <v>39</v>
      </c>
      <c r="D27" s="9">
        <f>I3</f>
        <v>2013</v>
      </c>
      <c r="E27" t="s">
        <v>40</v>
      </c>
      <c r="G27" s="37">
        <f>K25-G16</f>
        <v>-5385.8850000000002</v>
      </c>
      <c r="H27" t="s">
        <v>41</v>
      </c>
    </row>
    <row r="28" spans="1:12" ht="15.75" thickBot="1">
      <c r="A28" t="s">
        <v>42</v>
      </c>
      <c r="B28" s="9">
        <f>I3</f>
        <v>2013</v>
      </c>
      <c r="C28" t="s">
        <v>43</v>
      </c>
    </row>
    <row r="29" spans="1:12">
      <c r="A29" s="52" t="s">
        <v>2</v>
      </c>
      <c r="B29" s="77" t="s">
        <v>44</v>
      </c>
      <c r="C29" s="78"/>
      <c r="D29" s="78"/>
      <c r="E29" s="78"/>
      <c r="F29" s="77" t="s">
        <v>45</v>
      </c>
      <c r="G29" s="78"/>
      <c r="H29" s="79"/>
      <c r="I29" s="77" t="s">
        <v>46</v>
      </c>
      <c r="J29" s="78"/>
      <c r="K29" s="78"/>
      <c r="L29" s="79"/>
    </row>
    <row r="30" spans="1:12" ht="15.75" thickBot="1">
      <c r="A30" s="53"/>
      <c r="B30" s="69"/>
      <c r="C30" s="70"/>
      <c r="D30" s="70"/>
      <c r="E30" s="70"/>
      <c r="F30" s="69"/>
      <c r="G30" s="70"/>
      <c r="H30" s="71"/>
      <c r="I30" s="69" t="s">
        <v>91</v>
      </c>
      <c r="J30" s="70"/>
      <c r="K30" s="70"/>
      <c r="L30" s="71"/>
    </row>
    <row r="31" spans="1:12">
      <c r="A31" s="54" t="s">
        <v>47</v>
      </c>
      <c r="B31" s="72" t="s">
        <v>48</v>
      </c>
      <c r="C31" s="72"/>
      <c r="D31" s="72"/>
      <c r="E31" s="73"/>
      <c r="F31" s="74" t="s">
        <v>92</v>
      </c>
      <c r="G31" s="75"/>
      <c r="H31" s="76"/>
      <c r="I31" s="74" t="s">
        <v>93</v>
      </c>
      <c r="J31" s="75"/>
      <c r="K31" s="75"/>
      <c r="L31" s="76"/>
    </row>
    <row r="32" spans="1:12">
      <c r="A32" s="55" t="s">
        <v>49</v>
      </c>
      <c r="B32" s="64" t="s">
        <v>50</v>
      </c>
      <c r="C32" s="64"/>
      <c r="D32" s="64"/>
      <c r="E32" s="65"/>
      <c r="F32" s="66" t="s">
        <v>94</v>
      </c>
      <c r="G32" s="67"/>
      <c r="H32" s="68"/>
      <c r="I32" s="66" t="s">
        <v>51</v>
      </c>
      <c r="J32" s="67"/>
      <c r="K32" s="67"/>
      <c r="L32" s="68"/>
    </row>
    <row r="33" spans="1:12">
      <c r="A33" s="55" t="s">
        <v>52</v>
      </c>
      <c r="B33" s="64" t="s">
        <v>54</v>
      </c>
      <c r="C33" s="64"/>
      <c r="D33" s="64"/>
      <c r="E33" s="65"/>
      <c r="F33" s="66" t="s">
        <v>95</v>
      </c>
      <c r="G33" s="67"/>
      <c r="H33" s="68"/>
      <c r="I33" s="66" t="s">
        <v>96</v>
      </c>
      <c r="J33" s="67"/>
      <c r="K33" s="67"/>
      <c r="L33" s="68"/>
    </row>
    <row r="34" spans="1:12">
      <c r="A34" s="55" t="s">
        <v>53</v>
      </c>
      <c r="B34" s="64" t="s">
        <v>56</v>
      </c>
      <c r="C34" s="64"/>
      <c r="D34" s="64"/>
      <c r="E34" s="65"/>
      <c r="F34" s="66" t="s">
        <v>97</v>
      </c>
      <c r="G34" s="67"/>
      <c r="H34" s="68"/>
      <c r="I34" s="66" t="s">
        <v>98</v>
      </c>
      <c r="J34" s="67"/>
      <c r="K34" s="67"/>
      <c r="L34" s="68"/>
    </row>
    <row r="35" spans="1:12">
      <c r="A35" s="55" t="s">
        <v>55</v>
      </c>
      <c r="B35" s="64" t="s">
        <v>58</v>
      </c>
      <c r="C35" s="64"/>
      <c r="D35" s="64"/>
      <c r="E35" s="65"/>
      <c r="F35" s="66" t="s">
        <v>99</v>
      </c>
      <c r="G35" s="67"/>
      <c r="H35" s="68"/>
      <c r="I35" s="66" t="s">
        <v>100</v>
      </c>
      <c r="J35" s="67"/>
      <c r="K35" s="67"/>
      <c r="L35" s="68"/>
    </row>
    <row r="36" spans="1:12" ht="15.75" thickBot="1">
      <c r="A36" s="56" t="s">
        <v>57</v>
      </c>
      <c r="B36" s="59" t="s">
        <v>59</v>
      </c>
      <c r="C36" s="59"/>
      <c r="D36" s="59"/>
      <c r="E36" s="60"/>
      <c r="F36" s="61" t="s">
        <v>101</v>
      </c>
      <c r="G36" s="62"/>
      <c r="H36" s="63"/>
      <c r="I36" s="61" t="s">
        <v>102</v>
      </c>
      <c r="J36" s="62"/>
      <c r="K36" s="62"/>
      <c r="L36" s="63"/>
    </row>
    <row r="38" spans="1:12">
      <c r="A38" s="38" t="s">
        <v>60</v>
      </c>
      <c r="B38" s="9">
        <f>I3+1</f>
        <v>2014</v>
      </c>
      <c r="C38" t="s">
        <v>61</v>
      </c>
    </row>
    <row r="39" spans="1:12">
      <c r="A39" s="39" t="s">
        <v>62</v>
      </c>
    </row>
    <row r="40" spans="1:12">
      <c r="A40" s="13" t="s">
        <v>63</v>
      </c>
    </row>
    <row r="41" spans="1:12">
      <c r="A41" s="39" t="s">
        <v>64</v>
      </c>
      <c r="F41" s="11">
        <f>H58</f>
        <v>3.8333859269720771</v>
      </c>
      <c r="G41" t="s">
        <v>65</v>
      </c>
    </row>
    <row r="42" spans="1:12">
      <c r="A42" s="39" t="s">
        <v>66</v>
      </c>
      <c r="C42" s="40"/>
      <c r="G42" s="9"/>
    </row>
    <row r="43" spans="1:12">
      <c r="A43" s="39" t="s">
        <v>67</v>
      </c>
      <c r="E43" s="9"/>
      <c r="K43" s="9"/>
    </row>
    <row r="44" spans="1:12">
      <c r="A44" s="41" t="s">
        <v>68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13"/>
    </row>
    <row r="45" spans="1:12">
      <c r="A45" s="57" t="s">
        <v>69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2">
      <c r="A46" s="57" t="s">
        <v>70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2">
      <c r="A48" s="39" t="s">
        <v>71</v>
      </c>
      <c r="B48" s="9">
        <f>I3+1</f>
        <v>2014</v>
      </c>
      <c r="C48" t="s">
        <v>72</v>
      </c>
    </row>
    <row r="49" spans="1:11">
      <c r="A49" s="39" t="s">
        <v>73</v>
      </c>
    </row>
    <row r="50" spans="1:11">
      <c r="A50" s="39" t="s">
        <v>74</v>
      </c>
      <c r="J50" s="43">
        <v>15000</v>
      </c>
      <c r="K50" t="s">
        <v>14</v>
      </c>
    </row>
    <row r="51" spans="1:11">
      <c r="A51" s="57" t="s">
        <v>75</v>
      </c>
      <c r="B51" s="57"/>
      <c r="C51" s="57"/>
      <c r="D51" s="57"/>
      <c r="E51" s="57"/>
      <c r="J51" s="43">
        <v>10000</v>
      </c>
      <c r="K51" t="s">
        <v>14</v>
      </c>
    </row>
    <row r="52" spans="1:11">
      <c r="A52" s="39" t="s">
        <v>76</v>
      </c>
      <c r="J52" s="43">
        <v>1500</v>
      </c>
      <c r="K52" t="s">
        <v>14</v>
      </c>
    </row>
    <row r="53" spans="1:11">
      <c r="A53" s="39" t="s">
        <v>77</v>
      </c>
      <c r="J53" s="43">
        <v>15000</v>
      </c>
      <c r="K53" t="s">
        <v>14</v>
      </c>
    </row>
    <row r="54" spans="1:11">
      <c r="A54" s="39" t="s">
        <v>78</v>
      </c>
      <c r="J54" s="43">
        <v>8000</v>
      </c>
      <c r="K54" t="s">
        <v>14</v>
      </c>
    </row>
    <row r="55" spans="1:11">
      <c r="A55" s="39" t="s">
        <v>79</v>
      </c>
      <c r="J55" s="43">
        <v>8000</v>
      </c>
      <c r="K55" t="s">
        <v>14</v>
      </c>
    </row>
    <row r="56" spans="1:11">
      <c r="A56" s="44" t="s">
        <v>80</v>
      </c>
      <c r="J56" s="45">
        <f>SUM(J50:J55)</f>
        <v>57500</v>
      </c>
      <c r="K56" s="46" t="s">
        <v>81</v>
      </c>
    </row>
    <row r="57" spans="1:11">
      <c r="A57" s="39" t="s">
        <v>82</v>
      </c>
      <c r="H57" s="9">
        <f>I3</f>
        <v>2013</v>
      </c>
      <c r="I57" t="s">
        <v>83</v>
      </c>
      <c r="K57" s="16">
        <f>G27</f>
        <v>-5385.8850000000002</v>
      </c>
    </row>
    <row r="58" spans="1:11">
      <c r="A58" s="39" t="s">
        <v>84</v>
      </c>
      <c r="C58" s="37">
        <f>J56+K57</f>
        <v>52114.114999999998</v>
      </c>
      <c r="D58" s="9" t="s">
        <v>85</v>
      </c>
      <c r="E58" s="47">
        <f>I3+1</f>
        <v>2014</v>
      </c>
      <c r="F58" t="s">
        <v>86</v>
      </c>
      <c r="H58" s="11">
        <f>C58/(E5*12)</f>
        <v>3.8333859269720771</v>
      </c>
      <c r="I58" t="s">
        <v>87</v>
      </c>
    </row>
    <row r="60" spans="1:11">
      <c r="B60" t="s">
        <v>88</v>
      </c>
    </row>
    <row r="61" spans="1:11">
      <c r="B61" t="s">
        <v>45</v>
      </c>
      <c r="I61" t="s">
        <v>89</v>
      </c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45">
    <mergeCell ref="A1:L1"/>
    <mergeCell ref="A2:L2"/>
    <mergeCell ref="A6:B6"/>
    <mergeCell ref="A17:B17"/>
    <mergeCell ref="B18:H18"/>
    <mergeCell ref="K18:L18"/>
    <mergeCell ref="B19:H19"/>
    <mergeCell ref="K19:L19"/>
    <mergeCell ref="B20:H20"/>
    <mergeCell ref="K20:L20"/>
    <mergeCell ref="B21:H21"/>
    <mergeCell ref="K21:L21"/>
    <mergeCell ref="B29:E29"/>
    <mergeCell ref="F29:H29"/>
    <mergeCell ref="I29:L29"/>
    <mergeCell ref="B23:H23"/>
    <mergeCell ref="K23:L23"/>
    <mergeCell ref="B24:H24"/>
    <mergeCell ref="K24:L24"/>
    <mergeCell ref="K25:L25"/>
    <mergeCell ref="B30:E30"/>
    <mergeCell ref="F30:H30"/>
    <mergeCell ref="I30:L30"/>
    <mergeCell ref="B31:E31"/>
    <mergeCell ref="F31:H31"/>
    <mergeCell ref="I31:L31"/>
    <mergeCell ref="B32:E32"/>
    <mergeCell ref="F32:H32"/>
    <mergeCell ref="I32:L32"/>
    <mergeCell ref="B33:E33"/>
    <mergeCell ref="F33:H33"/>
    <mergeCell ref="I33:L33"/>
    <mergeCell ref="B34:E34"/>
    <mergeCell ref="F34:H34"/>
    <mergeCell ref="I34:L34"/>
    <mergeCell ref="B35:E35"/>
    <mergeCell ref="F35:H35"/>
    <mergeCell ref="I35:L35"/>
    <mergeCell ref="A45:L45"/>
    <mergeCell ref="A46:L46"/>
    <mergeCell ref="A51:E51"/>
    <mergeCell ref="A63:K63"/>
    <mergeCell ref="B36:E36"/>
    <mergeCell ref="F36:H36"/>
    <mergeCell ref="I36:L3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2014-04-11T05:31:01Z</dcterms:modified>
</cp:coreProperties>
</file>