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775" windowHeight="10950"/>
  </bookViews>
  <sheets>
    <sheet name="2018" sheetId="7" r:id="rId1"/>
  </sheets>
  <calcPr calcId="162913" calcOnSave="0"/>
</workbook>
</file>

<file path=xl/calcChain.xml><?xml version="1.0" encoding="utf-8"?>
<calcChain xmlns="http://schemas.openxmlformats.org/spreadsheetml/2006/main">
  <c r="J31" i="7" l="1"/>
  <c r="K16" i="7"/>
  <c r="D22" i="7" l="1"/>
  <c r="B23" i="7" s="1"/>
  <c r="K20" i="7"/>
  <c r="G10" i="7"/>
  <c r="G7" i="7"/>
  <c r="I7" i="7" s="1"/>
  <c r="B6" i="7"/>
  <c r="A11" i="7" l="1"/>
  <c r="G22" i="7" l="1"/>
</calcChain>
</file>

<file path=xl/sharedStrings.xml><?xml version="1.0" encoding="utf-8"?>
<sst xmlns="http://schemas.openxmlformats.org/spreadsheetml/2006/main" count="59" uniqueCount="51">
  <si>
    <t>Отчет ООО "Управляющая компания "Альтернатива"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</si>
  <si>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</si>
  <si>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</si>
  <si>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</si>
  <si>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</si>
  <si>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>руб.</t>
  </si>
  <si>
    <t xml:space="preserve">   рубля   (поступило  от  жителей </t>
  </si>
  <si>
    <t>Стоимость</t>
  </si>
  <si>
    <t>(руб.)</t>
  </si>
  <si>
    <t>Количество</t>
  </si>
  <si>
    <t>Ед.</t>
  </si>
  <si>
    <t>год.</t>
  </si>
  <si>
    <t>состоянию  на   31  декабря</t>
  </si>
  <si>
    <t xml:space="preserve">года составляет </t>
  </si>
  <si>
    <t>рубля.</t>
  </si>
  <si>
    <t>г.   по дому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</si>
  <si>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</si>
  <si>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</si>
  <si>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техническое освидетельствование лифта</t>
  </si>
  <si>
    <t xml:space="preserve">  -  поверка (замена) манометров и термометров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</si>
  <si>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</si>
  <si>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</si>
  <si>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</si>
  <si>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шт.</t>
  </si>
  <si>
    <t>мес.</t>
  </si>
  <si>
    <t>99/5</t>
  </si>
  <si>
    <t xml:space="preserve">Перерасход(+) или экономия (-) средств текущего ремонта общего имущества многоквартирного дома по </t>
  </si>
  <si>
    <t xml:space="preserve">  99/5  (</t>
  </si>
  <si>
    <t xml:space="preserve">1. В </t>
  </si>
  <si>
    <t xml:space="preserve">  по ул. Ал. Невского за </t>
  </si>
  <si>
    <t>п./п.</t>
  </si>
  <si>
    <t>зим.</t>
  </si>
  <si>
    <t>Техническое освидетельствование лифта.</t>
  </si>
  <si>
    <t xml:space="preserve">  -  обслуживание ТП и кабельных линий</t>
  </si>
  <si>
    <t xml:space="preserve">  -  передача бесхозных эл. сети и ТП</t>
  </si>
  <si>
    <t xml:space="preserve">    рублей    (</t>
  </si>
  <si>
    <t>о выполнении договора управления в части текущего ремонта многоквартирным домом</t>
  </si>
  <si>
    <t xml:space="preserve"> рубля</t>
  </si>
  <si>
    <t>3.  Плата за текущий ремонт, начисленная в размере</t>
  </si>
  <si>
    <t>4. В</t>
  </si>
  <si>
    <t>усл.</t>
  </si>
  <si>
    <t>Вывоз снега с придомовой территории.</t>
  </si>
  <si>
    <t>Техническое обслуживание системы видеонаблюдения.</t>
  </si>
  <si>
    <t xml:space="preserve">  -  техническое обслуживание системы видеонаблюдения</t>
  </si>
  <si>
    <t>рубля),     направлена на следующие работы:</t>
  </si>
  <si>
    <t>Виды работ</t>
  </si>
  <si>
    <t>Перерасход (+) или экономия (-) средств в 2017 году.</t>
  </si>
  <si>
    <t>ИТОГО за 2018 год:</t>
  </si>
  <si>
    <t>Герметизация балконного карниза (кв. 30).</t>
  </si>
  <si>
    <t xml:space="preserve">  -  работы по выбору (решению) общего собрания или совета дома</t>
  </si>
  <si>
    <t>Окраска металлических ограждений, колон и бордюрного камня.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</si>
</sst>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1" fillId="0" borderId="0" xfId="0" applyNumberFormat="1" applyFont="1" applyFill="1"/>
    <xf numFmtId="0" fontId="0" fillId="0" borderId="0" xfId="0" applyFont="1"/>
    <xf numFmtId="0" fontId="7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0" fillId="0" borderId="3" xfId="0" applyFill="1" applyBorder="1" applyAlignment="1">
      <alignment horizontal="center"/>
    </xf>
    <xf numFmtId="0" fontId="0" fillId="0" borderId="0" xfId="0" applyNumberFormat="1"/>
    <xf numFmtId="0" fontId="2" fillId="0" borderId="0" xfId="0" applyNumberFormat="1" applyFont="1" applyAlignment="1"/>
    <xf numFmtId="4" fontId="7" fillId="0" borderId="0" xfId="0" applyNumberFormat="1" applyFont="1" applyBorder="1" applyAlignment="1">
      <alignment horizontal="right" vertical="center"/>
    </xf>
    <xf numFmtId="4" fontId="7" fillId="0" borderId="0" xfId="0" applyNumberFormat="1" applyFont="1" applyBorder="1" applyAlignment="1">
      <alignment horizontal="left" vertical="center"/>
    </xf>
    <xf numFmtId="4" fontId="7" fillId="0" borderId="0" xfId="0" applyNumberFormat="1" applyFont="1"/>
    <xf numFmtId="4" fontId="3" fillId="0" borderId="0" xfId="0" applyNumberFormat="1" applyFont="1" applyFill="1"/>
    <xf numFmtId="4" fontId="0" fillId="0" borderId="0" xfId="0" applyNumberFormat="1" applyFill="1"/>
    <xf numFmtId="0" fontId="7" fillId="0" borderId="0" xfId="0" applyFont="1" applyFill="1"/>
    <xf numFmtId="4" fontId="7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 vertical="center"/>
    </xf>
    <xf numFmtId="4" fontId="7" fillId="0" borderId="0" xfId="0" applyNumberFormat="1" applyFont="1" applyFill="1"/>
    <xf numFmtId="4" fontId="7" fillId="0" borderId="0" xfId="0" applyNumberFormat="1" applyFont="1" applyBorder="1" applyAlignment="1"/>
    <xf numFmtId="0" fontId="0" fillId="0" borderId="0" xfId="0"/>
    <xf numFmtId="4" fontId="7" fillId="0" borderId="0" xfId="0" applyNumberFormat="1" applyFont="1" applyFill="1" applyBorder="1" applyAlignment="1">
      <alignment horizontal="left" vertical="center"/>
    </xf>
    <xf numFmtId="0" fontId="0" fillId="0" borderId="3" xfId="0" applyBorder="1"/>
    <xf numFmtId="0" fontId="0" fillId="0" borderId="0" xfId="0" applyFill="1"/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7" fillId="0" borderId="8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4" xfId="0" applyNumberFormat="1" applyBorder="1"/>
    <xf numFmtId="4" fontId="7" fillId="0" borderId="0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/>
    <xf numFmtId="4" fontId="0" fillId="0" borderId="0" xfId="0" applyNumberFormat="1"/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" fontId="8" fillId="0" borderId="0" xfId="0" applyNumberFormat="1" applyFont="1"/>
    <xf numFmtId="0" fontId="8" fillId="0" borderId="0" xfId="0" applyFont="1"/>
    <xf numFmtId="0" fontId="7" fillId="0" borderId="0" xfId="0" applyFont="1" applyBorder="1"/>
    <xf numFmtId="0" fontId="7" fillId="0" borderId="0" xfId="0" applyFont="1" applyFill="1"/>
    <xf numFmtId="0" fontId="0" fillId="0" borderId="0" xfId="0" applyFill="1"/>
    <xf numFmtId="0" fontId="0" fillId="0" borderId="0" xfId="0" applyBorder="1"/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4" fontId="7" fillId="0" borderId="8" xfId="0" applyNumberFormat="1" applyFont="1" applyFill="1" applyBorder="1" applyAlignment="1">
      <alignment horizontal="right" vertical="center"/>
    </xf>
    <xf numFmtId="4" fontId="7" fillId="0" borderId="9" xfId="0" applyNumberFormat="1" applyFont="1" applyFill="1" applyBorder="1" applyAlignment="1">
      <alignment horizontal="right" vertical="center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4" fontId="3" fillId="0" borderId="0" xfId="0" applyNumberFormat="1" applyFont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" fontId="0" fillId="0" borderId="4" xfId="0" applyNumberFormat="1" applyBorder="1" applyAlignment="1"/>
    <xf numFmtId="4" fontId="0" fillId="0" borderId="5" xfId="0" applyNumberFormat="1" applyBorder="1" applyAlignment="1"/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4" fontId="0" fillId="0" borderId="4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topLeftCell="A2" zoomScale="70" zoomScaleNormal="70" workbookViewId="0">
      <selection activeCell="P45" sqref="P45"/>
    </sheetView>
  </sheetViews>
  <sheetFormatPr defaultColWidth="8.85546875" defaultRowHeight="15" x14ac:dyDescent="0.25"/>
  <cols>
    <col min="1" max="1" width="4.5703125" style="34" customWidth="1"/>
    <col min="2" max="2" width="11.42578125" style="34" customWidth="1"/>
    <col min="3" max="3" width="14" style="34" customWidth="1"/>
    <col min="4" max="4" width="6.42578125" style="34" customWidth="1"/>
    <col min="5" max="5" width="8.85546875" style="34"/>
    <col min="6" max="6" width="9.140625" style="34" customWidth="1"/>
    <col min="7" max="7" width="16" style="34" customWidth="1"/>
    <col min="8" max="8" width="11.28515625" style="34" customWidth="1"/>
    <col min="9" max="9" width="8.85546875" style="34"/>
    <col min="10" max="10" width="11.42578125" style="34" customWidth="1"/>
    <col min="11" max="11" width="9.7109375" style="31" customWidth="1"/>
    <col min="12" max="12" width="4" style="31" customWidth="1"/>
    <col min="13" max="13" width="4.140625" style="31" customWidth="1"/>
    <col min="14" max="16384" width="8.85546875" style="31"/>
  </cols>
  <sheetData>
    <row r="1" spans="1:15" ht="18.600000000000001" hidden="1" customHeight="1" x14ac:dyDescent="0.25">
      <c r="I1" s="81"/>
      <c r="J1" s="81"/>
      <c r="K1" s="81"/>
      <c r="L1" s="81"/>
    </row>
    <row r="2" spans="1:15" ht="28.5" customHeight="1" x14ac:dyDescent="0.3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5" ht="18.75" x14ac:dyDescent="0.3">
      <c r="A3" s="63" t="s">
        <v>36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5" ht="18.75" x14ac:dyDescent="0.3">
      <c r="A4" s="8"/>
      <c r="B4" s="51"/>
      <c r="C4" s="9" t="s">
        <v>1</v>
      </c>
      <c r="D4" s="51" t="s">
        <v>25</v>
      </c>
      <c r="E4" s="84" t="s">
        <v>29</v>
      </c>
      <c r="F4" s="84"/>
      <c r="G4" s="84"/>
      <c r="H4" s="84"/>
      <c r="I4" s="49">
        <v>2018</v>
      </c>
      <c r="J4" s="20" t="s">
        <v>11</v>
      </c>
    </row>
    <row r="5" spans="1:15" x14ac:dyDescent="0.25">
      <c r="I5" s="31"/>
      <c r="J5" s="19"/>
    </row>
    <row r="6" spans="1:15" ht="15.75" x14ac:dyDescent="0.25">
      <c r="A6" s="42" t="s">
        <v>28</v>
      </c>
      <c r="B6" s="10">
        <f>I4</f>
        <v>2018</v>
      </c>
      <c r="C6" s="34" t="s">
        <v>15</v>
      </c>
      <c r="D6" s="11" t="s">
        <v>27</v>
      </c>
      <c r="E6" s="12">
        <v>2216.1999999999998</v>
      </c>
      <c r="F6" s="34" t="s">
        <v>22</v>
      </c>
      <c r="I6" s="31"/>
      <c r="J6" s="19"/>
    </row>
    <row r="7" spans="1:15" ht="15.75" x14ac:dyDescent="0.25">
      <c r="A7" s="82">
        <v>866607.73</v>
      </c>
      <c r="B7" s="82"/>
      <c r="C7" s="13" t="s">
        <v>2</v>
      </c>
      <c r="F7" s="11"/>
      <c r="G7" s="24">
        <f>(A7-I8)</f>
        <v>602054.62</v>
      </c>
      <c r="H7" s="10" t="s">
        <v>35</v>
      </c>
      <c r="I7" s="2">
        <f>(G7/A7)*100</f>
        <v>69.47256517086457</v>
      </c>
      <c r="J7" s="19" t="s">
        <v>3</v>
      </c>
    </row>
    <row r="8" spans="1:15" ht="18" customHeight="1" x14ac:dyDescent="0.25">
      <c r="A8" s="34" t="s">
        <v>4</v>
      </c>
      <c r="I8" s="82">
        <v>264553.11</v>
      </c>
      <c r="J8" s="82"/>
      <c r="K8" s="31" t="s">
        <v>37</v>
      </c>
    </row>
    <row r="9" spans="1:15" x14ac:dyDescent="0.25">
      <c r="B9" s="25"/>
      <c r="I9" s="31"/>
      <c r="J9" s="4"/>
    </row>
    <row r="10" spans="1:15" s="6" customFormat="1" x14ac:dyDescent="0.25">
      <c r="A10" s="43" t="s">
        <v>38</v>
      </c>
      <c r="B10" s="34"/>
      <c r="C10" s="34"/>
      <c r="D10" s="34"/>
      <c r="E10" s="34"/>
      <c r="F10" s="34"/>
      <c r="G10" s="5">
        <f>E6*4.74*12</f>
        <v>126057.45600000001</v>
      </c>
      <c r="H10" s="34" t="s">
        <v>6</v>
      </c>
      <c r="I10" s="34"/>
      <c r="J10" s="34"/>
      <c r="K10" s="31"/>
      <c r="L10" s="31"/>
      <c r="M10" s="31"/>
      <c r="N10" s="31"/>
      <c r="O10" s="31"/>
    </row>
    <row r="11" spans="1:15" s="6" customFormat="1" ht="15.75" thickBot="1" x14ac:dyDescent="0.3">
      <c r="A11" s="83">
        <f>G10-45397.62</f>
        <v>80659.83600000001</v>
      </c>
      <c r="B11" s="83"/>
      <c r="C11" s="34" t="s">
        <v>44</v>
      </c>
      <c r="D11" s="34"/>
      <c r="E11" s="34"/>
      <c r="F11" s="34"/>
      <c r="G11" s="34"/>
      <c r="H11" s="34"/>
      <c r="I11" s="34"/>
      <c r="J11" s="34"/>
      <c r="K11" s="31"/>
      <c r="L11" s="31"/>
      <c r="M11" s="31"/>
      <c r="N11" s="31"/>
      <c r="O11" s="31"/>
    </row>
    <row r="12" spans="1:15" s="6" customFormat="1" x14ac:dyDescent="0.25">
      <c r="A12" s="14" t="s">
        <v>1</v>
      </c>
      <c r="B12" s="88" t="s">
        <v>45</v>
      </c>
      <c r="C12" s="89"/>
      <c r="D12" s="89"/>
      <c r="E12" s="89"/>
      <c r="F12" s="89"/>
      <c r="G12" s="89"/>
      <c r="H12" s="90"/>
      <c r="I12" s="14" t="s">
        <v>10</v>
      </c>
      <c r="J12" s="15" t="s">
        <v>9</v>
      </c>
      <c r="K12" s="64" t="s">
        <v>7</v>
      </c>
      <c r="L12" s="65"/>
      <c r="M12" s="31"/>
      <c r="N12" s="31"/>
      <c r="O12" s="31"/>
    </row>
    <row r="13" spans="1:15" ht="15.75" thickBot="1" x14ac:dyDescent="0.3">
      <c r="A13" s="16" t="s">
        <v>30</v>
      </c>
      <c r="B13" s="91"/>
      <c r="C13" s="92"/>
      <c r="D13" s="92"/>
      <c r="E13" s="92"/>
      <c r="F13" s="92"/>
      <c r="G13" s="92"/>
      <c r="H13" s="93"/>
      <c r="I13" s="16" t="s">
        <v>31</v>
      </c>
      <c r="J13" s="17"/>
      <c r="K13" s="66" t="s">
        <v>8</v>
      </c>
      <c r="L13" s="67"/>
    </row>
    <row r="14" spans="1:15" ht="15.75" thickBot="1" x14ac:dyDescent="0.3">
      <c r="A14" s="44"/>
      <c r="B14" s="85" t="s">
        <v>46</v>
      </c>
      <c r="C14" s="86"/>
      <c r="D14" s="86"/>
      <c r="E14" s="86"/>
      <c r="F14" s="86"/>
      <c r="G14" s="86"/>
      <c r="H14" s="87"/>
      <c r="I14" s="18"/>
      <c r="J14" s="18"/>
      <c r="K14" s="94">
        <v>83698.350000000006</v>
      </c>
      <c r="L14" s="95"/>
    </row>
    <row r="15" spans="1:15" ht="16.899999999999999" customHeight="1" x14ac:dyDescent="0.25">
      <c r="A15" s="45">
        <v>1</v>
      </c>
      <c r="B15" s="86" t="s">
        <v>32</v>
      </c>
      <c r="C15" s="86"/>
      <c r="D15" s="86"/>
      <c r="E15" s="86"/>
      <c r="F15" s="86"/>
      <c r="G15" s="86"/>
      <c r="H15" s="87"/>
      <c r="I15" s="37" t="s">
        <v>23</v>
      </c>
      <c r="J15" s="38">
        <v>1</v>
      </c>
      <c r="K15" s="98">
        <v>8100</v>
      </c>
      <c r="L15" s="99"/>
    </row>
    <row r="16" spans="1:15" ht="16.899999999999999" customHeight="1" x14ac:dyDescent="0.25">
      <c r="A16" s="41">
        <v>2</v>
      </c>
      <c r="B16" s="72" t="s">
        <v>42</v>
      </c>
      <c r="C16" s="72"/>
      <c r="D16" s="72"/>
      <c r="E16" s="72"/>
      <c r="F16" s="72"/>
      <c r="G16" s="72"/>
      <c r="H16" s="73"/>
      <c r="I16" s="36" t="s">
        <v>24</v>
      </c>
      <c r="J16" s="39">
        <v>12</v>
      </c>
      <c r="K16" s="79">
        <f>(2620*12)/6</f>
        <v>5240</v>
      </c>
      <c r="L16" s="80"/>
    </row>
    <row r="17" spans="1:17" ht="16.899999999999999" customHeight="1" x14ac:dyDescent="0.25">
      <c r="A17" s="46">
        <v>3</v>
      </c>
      <c r="B17" s="62" t="s">
        <v>41</v>
      </c>
      <c r="C17" s="62"/>
      <c r="D17" s="62"/>
      <c r="E17" s="62"/>
      <c r="F17" s="62"/>
      <c r="G17" s="62"/>
      <c r="H17" s="70"/>
      <c r="I17" s="37" t="s">
        <v>40</v>
      </c>
      <c r="J17" s="40">
        <v>1</v>
      </c>
      <c r="K17" s="96">
        <v>22000</v>
      </c>
      <c r="L17" s="97"/>
    </row>
    <row r="18" spans="1:17" ht="16.899999999999999" customHeight="1" x14ac:dyDescent="0.25">
      <c r="A18" s="41">
        <v>4</v>
      </c>
      <c r="B18" s="62" t="s">
        <v>50</v>
      </c>
      <c r="C18" s="62"/>
      <c r="D18" s="62"/>
      <c r="E18" s="62"/>
      <c r="F18" s="62"/>
      <c r="G18" s="62"/>
      <c r="H18" s="70"/>
      <c r="I18" s="37" t="s">
        <v>40</v>
      </c>
      <c r="J18" s="38">
        <v>1</v>
      </c>
      <c r="K18" s="68">
        <v>3083.47</v>
      </c>
      <c r="L18" s="69"/>
      <c r="M18" s="30"/>
      <c r="N18" s="22"/>
      <c r="O18" s="21"/>
    </row>
    <row r="19" spans="1:17" ht="16.899999999999999" customHeight="1" thickBot="1" x14ac:dyDescent="0.3">
      <c r="A19" s="41">
        <v>5</v>
      </c>
      <c r="B19" s="71" t="s">
        <v>48</v>
      </c>
      <c r="C19" s="72"/>
      <c r="D19" s="72"/>
      <c r="E19" s="72"/>
      <c r="F19" s="72"/>
      <c r="G19" s="72"/>
      <c r="H19" s="73"/>
      <c r="I19" s="36" t="s">
        <v>40</v>
      </c>
      <c r="J19" s="35">
        <v>1</v>
      </c>
      <c r="K19" s="77">
        <v>3000</v>
      </c>
      <c r="L19" s="78"/>
      <c r="M19" s="48"/>
      <c r="N19" s="32"/>
      <c r="O19" s="27"/>
      <c r="P19" s="34"/>
      <c r="Q19" s="34"/>
    </row>
    <row r="20" spans="1:17" ht="15.75" thickBot="1" x14ac:dyDescent="0.3">
      <c r="A20" s="18"/>
      <c r="B20" s="74" t="s">
        <v>47</v>
      </c>
      <c r="C20" s="75"/>
      <c r="D20" s="75"/>
      <c r="E20" s="75"/>
      <c r="F20" s="75"/>
      <c r="G20" s="75"/>
      <c r="H20" s="76"/>
      <c r="I20" s="33"/>
      <c r="J20" s="47"/>
      <c r="K20" s="100">
        <f>SUM(K15:L19)</f>
        <v>41423.47</v>
      </c>
      <c r="L20" s="101"/>
    </row>
    <row r="21" spans="1:17" x14ac:dyDescent="0.25">
      <c r="A21" s="34" t="s">
        <v>26</v>
      </c>
      <c r="B21" s="31"/>
      <c r="C21" s="31"/>
      <c r="D21" s="31"/>
      <c r="E21" s="31"/>
      <c r="F21" s="31"/>
      <c r="G21" s="31"/>
      <c r="H21" s="31"/>
      <c r="I21" s="31"/>
      <c r="J21" s="19"/>
    </row>
    <row r="22" spans="1:17" x14ac:dyDescent="0.25">
      <c r="A22" s="34" t="s">
        <v>12</v>
      </c>
      <c r="B22" s="31"/>
      <c r="C22" s="31"/>
      <c r="D22" s="1">
        <f>I4</f>
        <v>2018</v>
      </c>
      <c r="E22" s="31" t="s">
        <v>13</v>
      </c>
      <c r="F22" s="31"/>
      <c r="G22" s="3">
        <f>K20+K14-G10</f>
        <v>-935.6359999999986</v>
      </c>
      <c r="H22" s="31" t="s">
        <v>14</v>
      </c>
      <c r="I22" s="31"/>
      <c r="J22" s="19"/>
      <c r="P22" s="28"/>
    </row>
    <row r="23" spans="1:17" x14ac:dyDescent="0.25">
      <c r="A23" s="50" t="s">
        <v>39</v>
      </c>
      <c r="B23" s="10">
        <f>D22+1</f>
        <v>2019</v>
      </c>
      <c r="C23" s="34" t="s">
        <v>16</v>
      </c>
      <c r="I23" s="31"/>
      <c r="J23" s="19"/>
      <c r="P23" s="21"/>
    </row>
    <row r="24" spans="1:17" x14ac:dyDescent="0.25">
      <c r="A24" s="50" t="s">
        <v>17</v>
      </c>
      <c r="I24" s="31"/>
      <c r="J24" s="19"/>
    </row>
    <row r="25" spans="1:17" x14ac:dyDescent="0.25">
      <c r="A25" s="50" t="s">
        <v>19</v>
      </c>
      <c r="B25" s="26"/>
      <c r="C25" s="26"/>
      <c r="D25" s="26"/>
      <c r="E25" s="26"/>
      <c r="F25" s="26"/>
      <c r="G25" s="26"/>
      <c r="H25" s="26"/>
      <c r="I25" s="7"/>
      <c r="J25" s="23">
        <v>1200</v>
      </c>
      <c r="K25" s="7" t="s">
        <v>5</v>
      </c>
    </row>
    <row r="26" spans="1:17" x14ac:dyDescent="0.25">
      <c r="A26" s="50" t="s">
        <v>18</v>
      </c>
      <c r="B26" s="26"/>
      <c r="C26" s="26"/>
      <c r="D26" s="26"/>
      <c r="E26" s="26"/>
      <c r="F26" s="26"/>
      <c r="G26" s="26"/>
      <c r="H26" s="26"/>
      <c r="I26" s="7"/>
      <c r="J26" s="23">
        <v>8100</v>
      </c>
      <c r="K26" s="7" t="s">
        <v>5</v>
      </c>
    </row>
    <row r="27" spans="1:17" x14ac:dyDescent="0.25">
      <c r="A27" s="50" t="s">
        <v>33</v>
      </c>
      <c r="B27" s="26"/>
      <c r="C27" s="26"/>
      <c r="D27" s="26"/>
      <c r="E27" s="26"/>
      <c r="F27" s="26"/>
      <c r="G27" s="26"/>
      <c r="H27" s="26"/>
      <c r="I27" s="7"/>
      <c r="J27" s="23">
        <v>15000</v>
      </c>
      <c r="K27" s="7" t="s">
        <v>5</v>
      </c>
    </row>
    <row r="28" spans="1:17" x14ac:dyDescent="0.25">
      <c r="A28" s="50" t="s">
        <v>34</v>
      </c>
      <c r="B28" s="26"/>
      <c r="C28" s="26"/>
      <c r="D28" s="26"/>
      <c r="E28" s="26"/>
      <c r="F28" s="26"/>
      <c r="G28" s="26"/>
      <c r="H28" s="26"/>
      <c r="I28" s="7"/>
      <c r="J28" s="23">
        <v>12000</v>
      </c>
      <c r="K28" s="7" t="s">
        <v>5</v>
      </c>
    </row>
    <row r="29" spans="1:17" ht="15" customHeight="1" x14ac:dyDescent="0.25">
      <c r="A29" s="50" t="s">
        <v>43</v>
      </c>
      <c r="B29" s="26"/>
      <c r="C29" s="26"/>
      <c r="D29" s="26"/>
      <c r="E29" s="26"/>
      <c r="F29" s="26"/>
      <c r="G29" s="26"/>
      <c r="H29" s="26"/>
      <c r="I29" s="26"/>
      <c r="J29" s="29">
        <v>5240</v>
      </c>
      <c r="K29" s="34" t="s">
        <v>5</v>
      </c>
      <c r="L29" s="34"/>
    </row>
    <row r="30" spans="1:17" x14ac:dyDescent="0.25">
      <c r="A30" s="54" t="s">
        <v>49</v>
      </c>
      <c r="B30" s="60"/>
      <c r="C30" s="60"/>
      <c r="D30" s="60"/>
      <c r="E30" s="60"/>
      <c r="F30" s="60"/>
      <c r="G30" s="60"/>
      <c r="H30" s="60"/>
      <c r="I30" s="52"/>
      <c r="J30" s="53">
        <v>85000</v>
      </c>
      <c r="K30" s="52" t="s">
        <v>5</v>
      </c>
      <c r="L30" s="52"/>
      <c r="M30" s="52"/>
      <c r="N30" s="58"/>
      <c r="O30" s="58"/>
      <c r="P30" s="58"/>
      <c r="Q30" s="61"/>
    </row>
    <row r="31" spans="1:17" x14ac:dyDescent="0.25">
      <c r="A31" s="55" t="s">
        <v>20</v>
      </c>
      <c r="B31" s="59"/>
      <c r="C31" s="59"/>
      <c r="D31" s="59"/>
      <c r="E31" s="59"/>
      <c r="F31" s="59"/>
      <c r="G31" s="59"/>
      <c r="H31" s="59"/>
      <c r="I31" s="52"/>
      <c r="J31" s="56">
        <f>SUM(J25:J30)</f>
        <v>126540</v>
      </c>
      <c r="K31" s="57" t="s">
        <v>21</v>
      </c>
      <c r="L31" s="52"/>
      <c r="M31" s="52"/>
      <c r="N31" s="58"/>
      <c r="O31" s="58"/>
      <c r="P31" s="58"/>
      <c r="Q31" s="61"/>
    </row>
    <row r="32" spans="1:17" x14ac:dyDescent="0.25">
      <c r="A32" s="52"/>
      <c r="B32" s="59"/>
      <c r="C32" s="59"/>
      <c r="D32" s="59"/>
      <c r="E32" s="59"/>
      <c r="F32" s="59"/>
      <c r="G32" s="59"/>
      <c r="H32" s="59"/>
      <c r="I32" s="52"/>
      <c r="J32" s="52"/>
      <c r="K32" s="52"/>
      <c r="L32" s="52"/>
      <c r="M32" s="52"/>
      <c r="N32" s="58"/>
      <c r="O32" s="58"/>
      <c r="P32" s="58"/>
      <c r="Q32" s="61"/>
    </row>
    <row r="33" spans="2:12" x14ac:dyDescent="0.25">
      <c r="B33" s="26"/>
      <c r="C33" s="26"/>
      <c r="D33" s="26"/>
      <c r="E33" s="26"/>
      <c r="F33" s="26"/>
      <c r="G33" s="26"/>
      <c r="H33" s="26"/>
      <c r="I33" s="7"/>
      <c r="J33" s="7"/>
      <c r="K33" s="7"/>
      <c r="L33" s="7"/>
    </row>
    <row r="34" spans="2:12" x14ac:dyDescent="0.25">
      <c r="B34" s="31"/>
      <c r="C34" s="31"/>
      <c r="D34" s="31"/>
      <c r="E34" s="31"/>
      <c r="F34" s="31"/>
      <c r="G34" s="31"/>
      <c r="H34" s="31"/>
      <c r="I34" s="31"/>
      <c r="J34" s="19"/>
    </row>
  </sheetData>
  <mergeCells count="24">
    <mergeCell ref="B20:H20"/>
    <mergeCell ref="K20:L20"/>
    <mergeCell ref="B17:H17"/>
    <mergeCell ref="K17:L17"/>
    <mergeCell ref="B18:H18"/>
    <mergeCell ref="K18:L18"/>
    <mergeCell ref="B19:H19"/>
    <mergeCell ref="K19:L19"/>
    <mergeCell ref="B14:H14"/>
    <mergeCell ref="K14:L14"/>
    <mergeCell ref="B15:H15"/>
    <mergeCell ref="K15:L15"/>
    <mergeCell ref="B16:H16"/>
    <mergeCell ref="K16:L16"/>
    <mergeCell ref="A11:B11"/>
    <mergeCell ref="B12:H13"/>
    <mergeCell ref="K12:L12"/>
    <mergeCell ref="K13:L13"/>
    <mergeCell ref="I8:J8"/>
    <mergeCell ref="I1:L1"/>
    <mergeCell ref="A2:L2"/>
    <mergeCell ref="A3:L3"/>
    <mergeCell ref="E4:H4"/>
    <mergeCell ref="A7:B7"/>
  </mergeCells>
  <pageMargins left="0.2" right="0.17" top="0.21" bottom="0.32" header="0.17" footer="0.1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2020-11-13T07:13:08Z</dcterms:modified>
</cp:coreProperties>
</file>