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176" yWindow="156" windowWidth="8988" windowHeight="7896"/>
  </bookViews>
  <sheets>
    <sheet name="2012 (пераделанный)" sheetId="6" r:id="rId1"/>
  </sheets>
  <calcPr calcId="145621"/>
</workbook>
</file>

<file path=xl/calcChain.xml><?xml version="1.0" encoding="utf-8"?>
<calcChain xmlns="http://schemas.openxmlformats.org/spreadsheetml/2006/main">
  <c r="J78" i="6" l="1"/>
  <c r="B66" i="6"/>
  <c r="E59" i="6"/>
  <c r="B54" i="6"/>
  <c r="B43" i="6"/>
  <c r="D42" i="6"/>
  <c r="K39" i="6"/>
  <c r="K40" i="6" s="1"/>
  <c r="G18" i="6"/>
  <c r="G17" i="6"/>
  <c r="G16" i="6"/>
  <c r="G15" i="6"/>
  <c r="G7" i="6"/>
  <c r="I7" i="6" s="1"/>
  <c r="A21" i="6" s="1"/>
  <c r="B6" i="6"/>
  <c r="J14" i="6" l="1"/>
  <c r="G42" i="6"/>
</calcChain>
</file>

<file path=xl/sharedStrings.xml><?xml version="1.0" encoding="utf-8"?>
<sst xmlns="http://schemas.openxmlformats.org/spreadsheetml/2006/main" count="170" uniqueCount="133">
  <si>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</si>
  <si>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</si>
  <si>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</si>
  <si>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</si>
  <si>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</si>
  <si>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</si>
  <si>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</si>
  <si>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</si>
  <si>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</si>
  <si>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</si>
  <si>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</si>
  <si>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</si>
  <si>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</si>
  <si>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</si>
  <si>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</si>
  <si>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</si>
  <si>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</si>
  <si>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</si>
  <si>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</si>
  <si>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</si>
  <si>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</si>
  <si>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</si>
  <si>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</si>
  <si>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</si>
  <si>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</si>
  <si>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</si>
  <si>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по ул. Ал. Невского за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</si>
  <si>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</si>
  <si>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</si>
  <si>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</si>
  <si>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</si>
  <si>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</si>
  <si>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</si>
  <si>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</si>
  <si>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</si>
  <si>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</si>
  <si>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</si>
  <si>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</si>
  <si>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</si>
  <si>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</si>
  <si>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</si>
  <si>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</si>
  <si>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</si>
  <si>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</si>
  <si>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</si>
  <si>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</si>
  <si>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</si>
  <si>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</si>
  <si>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</si>
  <si>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</si>
  <si>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</si>
  <si>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</si>
  <si>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</si>
  <si>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</si>
  <si>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</si>
  <si>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</si>
  <si>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r>
      <t>1,09 руб./м</t>
    </r>
    <r>
      <rPr>
        <sz val="11"/>
        <color theme="1"/>
        <rFont val="Calibri"/>
        <family val="2"/>
        <charset val="204"/>
      </rPr>
      <t>²</t>
    </r>
  </si>
  <si>
    <t>1,09 руб./м²</t>
  </si>
  <si>
    <r>
      <t>13,97 руб./м</t>
    </r>
    <r>
      <rPr>
        <sz val="11"/>
        <color theme="1"/>
        <rFont val="Calibri"/>
        <family val="2"/>
        <charset val="204"/>
      </rPr>
      <t>²</t>
    </r>
  </si>
  <si>
    <t>22,30 руб./м²</t>
  </si>
  <si>
    <t>258,33 руб./чел.</t>
  </si>
  <si>
    <t>56,27 руб./чел.</t>
  </si>
  <si>
    <t>100,05 руб./чел.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</si>
  <si>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</si>
  <si>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</si>
  <si>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</si>
  <si>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</si>
  <si>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</si>
  <si>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</si>
  <si>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</si>
  <si>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</si>
  <si>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</si>
  <si>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</si>
  <si>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</si>
  <si>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</si>
  <si>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</si>
  <si>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</si>
  <si>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</si>
  <si>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</si>
  <si>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</si>
  <si>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</si>
  <si>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</si>
  <si>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</si>
  <si>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</si>
  <si>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</si>
  <si>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</si>
  <si>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</si>
  <si>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</si>
  <si>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</si>
  <si>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</si>
  <si>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</si>
  <si>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</si>
  <si>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</si>
  <si>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</si>
  <si>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</si>
  <si>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11 - 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</si>
  <si>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19 - </t>
    </r>
    <r>
      <rPr>
        <sz val="11"/>
        <color theme="1"/>
        <rFont val="Calibri"/>
        <family val="2"/>
        <charset val="204"/>
        <scheme val="minor"/>
      </rPr>
      <t xml:space="preserve">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</si>
  <si>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20 </t>
    </r>
    <r>
      <rPr>
        <sz val="11"/>
        <color theme="1"/>
        <rFont val="Calibri"/>
        <family val="2"/>
        <charset val="204"/>
        <scheme val="minor"/>
      </rPr>
      <t>-  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</si>
  <si>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27 -  </t>
    </r>
    <r>
      <rPr>
        <sz val="11"/>
        <color theme="1"/>
        <rFont val="Calibri"/>
        <family val="2"/>
        <charset val="204"/>
        <scheme val="minor"/>
      </rPr>
      <t xml:space="preserve">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</si>
  <si>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28 -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</si>
  <si>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33 -</t>
    </r>
    <r>
      <rPr>
        <sz val="11"/>
        <color theme="1"/>
        <rFont val="Calibri"/>
        <family val="2"/>
        <charset val="204"/>
        <scheme val="minor"/>
      </rPr>
      <t xml:space="preserve">  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</si>
  <si>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.36 -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</si>
  <si>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37 -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</si>
  <si>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t>Перерасход средств в 2011 году.</t>
  </si>
  <si>
    <t>шт.</t>
  </si>
  <si>
    <t>Установка цветной видеокамеры в подъезде</t>
  </si>
  <si>
    <t>Ремонт водоприем. желобов на кровле дома над кв.37</t>
  </si>
  <si>
    <t>Замена датчика давления в ИТП (50%)</t>
  </si>
  <si>
    <t>Осмотр и диагностика лифтового оборудования</t>
  </si>
  <si>
    <t>Установка модема  в ИТП (50%)</t>
  </si>
  <si>
    <t>Замена манометров в ИТП (50%)</t>
  </si>
  <si>
    <t>Замена термометров в ИТП (50%)</t>
  </si>
  <si>
    <t>Установка поэтажных табличек</t>
  </si>
  <si>
    <t>Тех.обслуживание видеонаблюдение за 2012 год</t>
  </si>
  <si>
    <t>Ремонт системы коллективного телевидения</t>
  </si>
  <si>
    <t>мес.</t>
  </si>
  <si>
    <t>Техническое освидетельствование лифта</t>
  </si>
  <si>
    <t>222,17 руб./чел.</t>
  </si>
  <si>
    <t>52,04 руб./чел.</t>
  </si>
  <si>
    <t>98,22 руб./чел.</t>
  </si>
  <si>
    <t xml:space="preserve">Перерасход средств по текущему ремонту общего имущества многоквартирного дома по </t>
  </si>
  <si>
    <t>году, с последующим перерасчетом по окончании 2013г.);</t>
  </si>
  <si>
    <t>рубля   с  кв.  метра  в  месяц;</t>
  </si>
  <si>
    <t xml:space="preserve">    рублей ( </t>
  </si>
  <si>
    <t>99/1</t>
  </si>
  <si>
    <t>Монтаж  дополнительного уличного освещения(16,7%)</t>
  </si>
  <si>
    <t>м²</t>
  </si>
  <si>
    <t>Пластиковый коврик в тамбур</t>
  </si>
  <si>
    <t>Аварийная чистка канализации от КК 4 до КК 5 (47,5%)</t>
  </si>
  <si>
    <t>А-Н 99-1(2)</t>
  </si>
  <si>
    <t xml:space="preserve">  -  передача бесхозных инженерных сетей</t>
  </si>
  <si>
    <t>Содержание общедом. приборов учета.</t>
  </si>
  <si>
    <t>99/1 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</si>
</sst>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4" fontId="4" fillId="0" borderId="0" xfId="0" applyNumberFormat="1" applyFont="1" applyFill="1" applyAlignment="1">
      <alignment horizontal="left"/>
    </xf>
    <xf numFmtId="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/>
    <xf numFmtId="0" fontId="0" fillId="0" borderId="0" xfId="0" applyFill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0" fontId="0" fillId="0" borderId="8" xfId="0" applyBorder="1" applyAlignment="1">
      <alignment horizontal="left" wrapText="1"/>
    </xf>
    <xf numFmtId="4" fontId="3" fillId="0" borderId="13" xfId="0" applyNumberFormat="1" applyFont="1" applyFill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7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topLeftCell="A19" workbookViewId="0">
      <selection activeCell="Q14" sqref="Q14"/>
    </sheetView>
  </sheetViews>
  <sheetFormatPr defaultRowHeight="14.4" x14ac:dyDescent="0.3"/>
  <cols>
    <col min="1" max="1" width="6.5546875" customWidth="1"/>
    <col min="2" max="2" width="8.33203125" customWidth="1"/>
    <col min="3" max="3" width="10.6640625" customWidth="1"/>
    <col min="4" max="4" width="6.33203125" customWidth="1"/>
    <col min="5" max="5" width="7.88671875" customWidth="1"/>
    <col min="6" max="6" width="9.33203125" customWidth="1"/>
    <col min="7" max="7" width="12.88671875" customWidth="1"/>
    <col min="8" max="8" width="1" customWidth="1"/>
    <col min="9" max="9" width="8.6640625" customWidth="1"/>
    <col min="10" max="10" width="11.44140625" customWidth="1"/>
    <col min="11" max="11" width="8.5546875" style="42" customWidth="1"/>
    <col min="12" max="12" width="3.109375" style="42" customWidth="1"/>
    <col min="14" max="14" width="3.5546875" customWidth="1"/>
    <col min="15" max="15" width="5.44140625" customWidth="1"/>
    <col min="16" max="16" width="4.33203125" customWidth="1"/>
  </cols>
  <sheetData>
    <row r="1" spans="1:23" x14ac:dyDescent="0.3">
      <c r="K1" s="35" t="s">
        <v>129</v>
      </c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18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ht="18" x14ac:dyDescent="0.3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ht="18" x14ac:dyDescent="0.35">
      <c r="A4" s="1"/>
      <c r="B4" s="2"/>
      <c r="C4" s="4" t="s">
        <v>2</v>
      </c>
      <c r="D4" s="38" t="s">
        <v>124</v>
      </c>
      <c r="E4" s="51" t="s">
        <v>26</v>
      </c>
      <c r="F4" s="51"/>
      <c r="G4" s="51"/>
      <c r="H4" s="21"/>
      <c r="I4" s="21">
        <v>2012</v>
      </c>
      <c r="J4" s="21" t="s">
        <v>27</v>
      </c>
      <c r="N4" s="50"/>
      <c r="O4" s="50"/>
      <c r="P4" s="50"/>
      <c r="Q4" s="50"/>
      <c r="R4" s="50"/>
      <c r="S4" s="50"/>
      <c r="T4" s="50"/>
      <c r="U4" s="96"/>
      <c r="V4" s="50"/>
      <c r="W4" s="50"/>
    </row>
    <row r="5" spans="1:23" x14ac:dyDescent="0.3"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5.6" x14ac:dyDescent="0.3">
      <c r="A6" s="3" t="s">
        <v>32</v>
      </c>
      <c r="B6" s="36">
        <f>I4</f>
        <v>2012</v>
      </c>
      <c r="C6" t="s">
        <v>33</v>
      </c>
      <c r="D6" s="30" t="s">
        <v>132</v>
      </c>
      <c r="E6" s="37">
        <v>3208.9</v>
      </c>
      <c r="F6" t="s">
        <v>91</v>
      </c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15.6" x14ac:dyDescent="0.3">
      <c r="A7" s="52">
        <v>1657670.66</v>
      </c>
      <c r="B7" s="52"/>
      <c r="C7" s="5" t="s">
        <v>3</v>
      </c>
      <c r="G7" s="8">
        <f>(A7-J8)</f>
        <v>1361695.2599999998</v>
      </c>
      <c r="H7" t="s">
        <v>123</v>
      </c>
      <c r="I7" s="7">
        <f>(G7/A7)*100</f>
        <v>82.145102332932638</v>
      </c>
      <c r="J7" t="s">
        <v>4</v>
      </c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ht="24" customHeight="1" x14ac:dyDescent="0.3">
      <c r="A8" t="s">
        <v>5</v>
      </c>
      <c r="J8" s="8">
        <v>295975.40000000002</v>
      </c>
      <c r="K8" s="42" t="s">
        <v>6</v>
      </c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x14ac:dyDescent="0.3">
      <c r="A9" t="s">
        <v>7</v>
      </c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x14ac:dyDescent="0.3">
      <c r="A10" t="s">
        <v>95</v>
      </c>
      <c r="B10" s="23">
        <v>7458</v>
      </c>
      <c r="C10" t="s">
        <v>12</v>
      </c>
      <c r="E10" t="s">
        <v>97</v>
      </c>
      <c r="F10" s="23">
        <v>6319.02</v>
      </c>
      <c r="G10" t="s">
        <v>12</v>
      </c>
      <c r="I10" t="s">
        <v>100</v>
      </c>
      <c r="J10" s="23">
        <v>7944.53</v>
      </c>
      <c r="K10" s="42" t="s">
        <v>12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x14ac:dyDescent="0.3">
      <c r="A11" t="s">
        <v>96</v>
      </c>
      <c r="B11" s="23">
        <v>9667.3700000000008</v>
      </c>
      <c r="C11" t="s">
        <v>12</v>
      </c>
      <c r="E11" t="s">
        <v>98</v>
      </c>
      <c r="F11" s="23">
        <v>11834.37</v>
      </c>
      <c r="G11" t="s">
        <v>12</v>
      </c>
      <c r="I11" t="s">
        <v>101</v>
      </c>
      <c r="J11" s="23">
        <v>17846.8</v>
      </c>
      <c r="K11" s="42" t="s">
        <v>12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x14ac:dyDescent="0.3">
      <c r="B12" s="23"/>
      <c r="E12" t="s">
        <v>99</v>
      </c>
      <c r="F12" s="23">
        <v>14447.44</v>
      </c>
      <c r="G12" t="s">
        <v>12</v>
      </c>
      <c r="I12" t="s">
        <v>102</v>
      </c>
      <c r="J12" s="23">
        <v>6639.07</v>
      </c>
      <c r="K12" s="42" t="s">
        <v>12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x14ac:dyDescent="0.3">
      <c r="B13" s="23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ht="24" customHeight="1" x14ac:dyDescent="0.3">
      <c r="A14" t="s">
        <v>94</v>
      </c>
      <c r="J14" s="31">
        <f>G15+G16+G17+G18</f>
        <v>295975.40000000002</v>
      </c>
      <c r="K14" s="43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pans="1:23" x14ac:dyDescent="0.3">
      <c r="A15" s="9" t="s">
        <v>8</v>
      </c>
      <c r="B15" t="s">
        <v>9</v>
      </c>
      <c r="G15" s="6">
        <f>(J8*43.5/100)</f>
        <v>128749.299</v>
      </c>
      <c r="H15" t="s">
        <v>12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spans="1:23" x14ac:dyDescent="0.3">
      <c r="A16" s="9" t="s">
        <v>8</v>
      </c>
      <c r="B16" t="s">
        <v>10</v>
      </c>
      <c r="G16" s="6">
        <f>(J8*36.6/100)</f>
        <v>108326.9964</v>
      </c>
      <c r="H16" t="s">
        <v>12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spans="1:23" x14ac:dyDescent="0.3">
      <c r="A17" s="9" t="s">
        <v>8</v>
      </c>
      <c r="B17" t="s">
        <v>11</v>
      </c>
      <c r="G17" s="6">
        <f>(J8*12.5/100)</f>
        <v>36996.925000000003</v>
      </c>
      <c r="H17" t="s">
        <v>12</v>
      </c>
      <c r="K17" s="44"/>
      <c r="L17" s="45"/>
      <c r="N17" s="50"/>
      <c r="O17" s="50"/>
      <c r="P17" s="50"/>
      <c r="Q17" s="50"/>
      <c r="R17" s="50"/>
      <c r="S17" s="50"/>
      <c r="T17" s="50"/>
      <c r="U17" s="50"/>
      <c r="V17" s="50"/>
      <c r="W17" s="50"/>
    </row>
    <row r="18" spans="1:23" x14ac:dyDescent="0.3">
      <c r="A18" s="9" t="s">
        <v>8</v>
      </c>
      <c r="B18" t="s">
        <v>16</v>
      </c>
      <c r="G18" s="6">
        <f>(J8*7.4/100)</f>
        <v>21902.179600000003</v>
      </c>
      <c r="H18" t="s">
        <v>12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23" x14ac:dyDescent="0.3">
      <c r="G19" s="24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spans="1:23" x14ac:dyDescent="0.3">
      <c r="A20" s="10" t="s">
        <v>13</v>
      </c>
      <c r="G20" s="6">
        <v>166553.81</v>
      </c>
      <c r="H20" t="s">
        <v>14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ht="15" thickBot="1" x14ac:dyDescent="0.35">
      <c r="A21" s="53">
        <f>(G20*I7/100)</f>
        <v>136815.79766389818</v>
      </c>
      <c r="B21" s="53"/>
      <c r="C21" t="s">
        <v>17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x14ac:dyDescent="0.3">
      <c r="A22" s="11" t="s">
        <v>2</v>
      </c>
      <c r="B22" s="54" t="s">
        <v>23</v>
      </c>
      <c r="C22" s="55"/>
      <c r="D22" s="55"/>
      <c r="E22" s="55"/>
      <c r="F22" s="55"/>
      <c r="G22" s="55"/>
      <c r="H22" s="56"/>
      <c r="I22" s="11" t="s">
        <v>21</v>
      </c>
      <c r="J22" s="13" t="s">
        <v>20</v>
      </c>
      <c r="K22" s="57" t="s">
        <v>18</v>
      </c>
      <c r="L22" s="58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3" ht="15" thickBot="1" x14ac:dyDescent="0.35">
      <c r="A23" s="12" t="s">
        <v>15</v>
      </c>
      <c r="B23" s="64"/>
      <c r="C23" s="65"/>
      <c r="D23" s="65"/>
      <c r="E23" s="65"/>
      <c r="F23" s="65"/>
      <c r="G23" s="65"/>
      <c r="H23" s="66"/>
      <c r="I23" s="12" t="s">
        <v>22</v>
      </c>
      <c r="J23" s="14"/>
      <c r="K23" s="67" t="s">
        <v>19</v>
      </c>
      <c r="L23" s="68"/>
      <c r="N23" s="50"/>
      <c r="O23" s="50"/>
      <c r="P23" s="50"/>
      <c r="Q23" s="50"/>
      <c r="R23" s="50"/>
      <c r="S23" s="50"/>
      <c r="T23" s="50"/>
      <c r="U23" s="50"/>
      <c r="V23" s="50"/>
      <c r="W23" s="50"/>
    </row>
    <row r="24" spans="1:23" x14ac:dyDescent="0.3">
      <c r="A24" s="15"/>
      <c r="B24" s="69" t="s">
        <v>103</v>
      </c>
      <c r="C24" s="70"/>
      <c r="D24" s="70"/>
      <c r="E24" s="70"/>
      <c r="F24" s="70"/>
      <c r="G24" s="70"/>
      <c r="H24" s="71"/>
      <c r="I24" s="25"/>
      <c r="J24" s="25"/>
      <c r="K24" s="72">
        <v>165374.01</v>
      </c>
      <c r="L24" s="73"/>
      <c r="N24" s="97"/>
      <c r="O24" s="50"/>
      <c r="P24" s="50"/>
      <c r="Q24" s="50"/>
      <c r="R24" s="50"/>
      <c r="S24" s="50"/>
      <c r="T24" s="50"/>
      <c r="U24" s="50"/>
      <c r="V24" s="50"/>
      <c r="W24" s="50"/>
    </row>
    <row r="25" spans="1:23" x14ac:dyDescent="0.3">
      <c r="A25" s="32">
        <v>1</v>
      </c>
      <c r="B25" s="59" t="s">
        <v>105</v>
      </c>
      <c r="C25" s="60"/>
      <c r="D25" s="60"/>
      <c r="E25" s="60"/>
      <c r="F25" s="60"/>
      <c r="G25" s="60"/>
      <c r="H25" s="61"/>
      <c r="I25" s="17" t="s">
        <v>104</v>
      </c>
      <c r="J25" s="17">
        <v>1</v>
      </c>
      <c r="K25" s="62">
        <v>3794</v>
      </c>
      <c r="L25" s="63"/>
      <c r="N25" s="50"/>
      <c r="O25" s="50"/>
      <c r="P25" s="50"/>
      <c r="Q25" s="50"/>
      <c r="R25" s="50"/>
      <c r="S25" s="50"/>
      <c r="T25" s="50"/>
      <c r="U25" s="50"/>
      <c r="V25" s="50"/>
      <c r="W25" s="50"/>
    </row>
    <row r="26" spans="1:23" x14ac:dyDescent="0.3">
      <c r="A26" s="17">
        <v>2</v>
      </c>
      <c r="B26" s="76" t="s">
        <v>106</v>
      </c>
      <c r="C26" s="60"/>
      <c r="D26" s="60"/>
      <c r="E26" s="60"/>
      <c r="F26" s="60"/>
      <c r="G26" s="60"/>
      <c r="H26" s="61"/>
      <c r="I26" s="34" t="s">
        <v>126</v>
      </c>
      <c r="J26" s="17">
        <v>2.6</v>
      </c>
      <c r="K26" s="62">
        <v>9240</v>
      </c>
      <c r="L26" s="63"/>
      <c r="N26" s="50"/>
      <c r="O26" s="50"/>
      <c r="P26" s="50"/>
      <c r="Q26" s="50"/>
      <c r="R26" s="50"/>
      <c r="S26" s="50"/>
      <c r="T26" s="50"/>
      <c r="U26" s="50"/>
      <c r="V26" s="50"/>
      <c r="W26" s="50"/>
    </row>
    <row r="27" spans="1:23" x14ac:dyDescent="0.3">
      <c r="A27" s="17">
        <v>3</v>
      </c>
      <c r="B27" s="59" t="s">
        <v>114</v>
      </c>
      <c r="C27" s="60"/>
      <c r="D27" s="60"/>
      <c r="E27" s="60"/>
      <c r="F27" s="60"/>
      <c r="G27" s="60"/>
      <c r="H27" s="61"/>
      <c r="I27" s="17"/>
      <c r="J27" s="17"/>
      <c r="K27" s="62">
        <v>1350</v>
      </c>
      <c r="L27" s="63"/>
      <c r="N27" s="50"/>
      <c r="O27" s="50"/>
      <c r="P27" s="50"/>
      <c r="Q27" s="50"/>
      <c r="R27" s="50"/>
      <c r="S27" s="50"/>
      <c r="T27" s="50"/>
      <c r="U27" s="50"/>
      <c r="V27" s="50"/>
      <c r="W27" s="50"/>
    </row>
    <row r="28" spans="1:23" x14ac:dyDescent="0.3">
      <c r="A28" s="17">
        <v>4</v>
      </c>
      <c r="B28" s="59" t="s">
        <v>107</v>
      </c>
      <c r="C28" s="60"/>
      <c r="D28" s="60"/>
      <c r="E28" s="60"/>
      <c r="F28" s="60"/>
      <c r="G28" s="60"/>
      <c r="H28" s="61"/>
      <c r="I28" s="17" t="s">
        <v>104</v>
      </c>
      <c r="J28" s="17">
        <v>1</v>
      </c>
      <c r="K28" s="74">
        <v>1637.5</v>
      </c>
      <c r="L28" s="75"/>
      <c r="N28" s="50"/>
      <c r="O28" s="50"/>
      <c r="P28" s="50"/>
      <c r="Q28" s="50"/>
      <c r="R28" s="50"/>
      <c r="S28" s="50"/>
      <c r="T28" s="50"/>
      <c r="U28" s="50"/>
      <c r="V28" s="50"/>
      <c r="W28" s="50"/>
    </row>
    <row r="29" spans="1:23" x14ac:dyDescent="0.3">
      <c r="A29" s="17">
        <v>5</v>
      </c>
      <c r="B29" s="59" t="s">
        <v>125</v>
      </c>
      <c r="C29" s="60"/>
      <c r="D29" s="60"/>
      <c r="E29" s="60"/>
      <c r="F29" s="60"/>
      <c r="G29" s="60"/>
      <c r="H29" s="61"/>
      <c r="I29" s="17"/>
      <c r="J29" s="17"/>
      <c r="K29" s="74">
        <v>4325.34</v>
      </c>
      <c r="L29" s="75"/>
      <c r="N29" s="50"/>
      <c r="O29" s="50"/>
      <c r="P29" s="50"/>
      <c r="Q29" s="50"/>
      <c r="R29" s="50"/>
      <c r="S29" s="50"/>
      <c r="T29" s="50"/>
      <c r="U29" s="50"/>
      <c r="V29" s="50"/>
      <c r="W29" s="50"/>
    </row>
    <row r="30" spans="1:23" x14ac:dyDescent="0.3">
      <c r="A30" s="17">
        <v>6</v>
      </c>
      <c r="B30" s="59" t="s">
        <v>108</v>
      </c>
      <c r="C30" s="60"/>
      <c r="D30" s="60"/>
      <c r="E30" s="60"/>
      <c r="F30" s="60"/>
      <c r="G30" s="60"/>
      <c r="H30" s="61"/>
      <c r="I30" s="17" t="s">
        <v>104</v>
      </c>
      <c r="J30" s="17">
        <v>1</v>
      </c>
      <c r="K30" s="74">
        <v>7042.88</v>
      </c>
      <c r="L30" s="75"/>
      <c r="N30" s="50"/>
      <c r="O30" s="50"/>
      <c r="P30" s="50"/>
      <c r="Q30" s="50"/>
      <c r="R30" s="50"/>
      <c r="S30" s="50"/>
      <c r="T30" s="50"/>
      <c r="U30" s="50"/>
      <c r="V30" s="50"/>
      <c r="W30" s="50"/>
    </row>
    <row r="31" spans="1:23" x14ac:dyDescent="0.3">
      <c r="A31" s="17">
        <v>7</v>
      </c>
      <c r="B31" s="59" t="s">
        <v>109</v>
      </c>
      <c r="C31" s="60"/>
      <c r="D31" s="60"/>
      <c r="E31" s="60"/>
      <c r="F31" s="60"/>
      <c r="G31" s="60"/>
      <c r="H31" s="61"/>
      <c r="I31" s="17" t="s">
        <v>104</v>
      </c>
      <c r="J31" s="17">
        <v>1</v>
      </c>
      <c r="K31" s="74">
        <v>6360</v>
      </c>
      <c r="L31" s="75"/>
      <c r="N31" s="50"/>
      <c r="O31" s="50"/>
      <c r="P31" s="50"/>
      <c r="Q31" s="50"/>
      <c r="R31" s="50"/>
      <c r="S31" s="50"/>
      <c r="T31" s="50"/>
      <c r="U31" s="50"/>
      <c r="V31" s="50"/>
      <c r="W31" s="50"/>
    </row>
    <row r="32" spans="1:23" x14ac:dyDescent="0.3">
      <c r="A32" s="17">
        <v>8</v>
      </c>
      <c r="B32" s="59" t="s">
        <v>110</v>
      </c>
      <c r="C32" s="60"/>
      <c r="D32" s="60"/>
      <c r="E32" s="60"/>
      <c r="F32" s="60"/>
      <c r="G32" s="60"/>
      <c r="H32" s="61"/>
      <c r="I32" s="17" t="s">
        <v>104</v>
      </c>
      <c r="J32" s="17">
        <v>1</v>
      </c>
      <c r="K32" s="74">
        <v>490</v>
      </c>
      <c r="L32" s="75"/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spans="1:23" x14ac:dyDescent="0.3">
      <c r="A33" s="17">
        <v>9</v>
      </c>
      <c r="B33" s="59" t="s">
        <v>111</v>
      </c>
      <c r="C33" s="60"/>
      <c r="D33" s="60"/>
      <c r="E33" s="60"/>
      <c r="F33" s="60"/>
      <c r="G33" s="60"/>
      <c r="H33" s="61"/>
      <c r="I33" s="17" t="s">
        <v>104</v>
      </c>
      <c r="J33" s="17">
        <v>1</v>
      </c>
      <c r="K33" s="74">
        <v>180</v>
      </c>
      <c r="L33" s="75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3">
      <c r="A34" s="17">
        <v>10</v>
      </c>
      <c r="B34" s="59" t="s">
        <v>112</v>
      </c>
      <c r="C34" s="60"/>
      <c r="D34" s="60"/>
      <c r="E34" s="60"/>
      <c r="F34" s="60"/>
      <c r="G34" s="60"/>
      <c r="H34" s="61"/>
      <c r="I34" s="17" t="s">
        <v>104</v>
      </c>
      <c r="J34" s="17">
        <v>10</v>
      </c>
      <c r="K34" s="74">
        <v>3200</v>
      </c>
      <c r="L34" s="75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3" x14ac:dyDescent="0.3">
      <c r="A35" s="17">
        <v>11</v>
      </c>
      <c r="B35" s="59" t="s">
        <v>128</v>
      </c>
      <c r="C35" s="60"/>
      <c r="D35" s="60"/>
      <c r="E35" s="60"/>
      <c r="F35" s="60"/>
      <c r="G35" s="60"/>
      <c r="H35" s="61"/>
      <c r="I35" s="17" t="s">
        <v>104</v>
      </c>
      <c r="J35" s="17">
        <v>1</v>
      </c>
      <c r="K35" s="74">
        <v>3800</v>
      </c>
      <c r="L35" s="75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1:23" x14ac:dyDescent="0.3">
      <c r="A36" s="17">
        <v>12</v>
      </c>
      <c r="B36" s="59" t="s">
        <v>113</v>
      </c>
      <c r="C36" s="60"/>
      <c r="D36" s="60"/>
      <c r="E36" s="60"/>
      <c r="F36" s="60"/>
      <c r="G36" s="60"/>
      <c r="H36" s="61"/>
      <c r="I36" s="17" t="s">
        <v>115</v>
      </c>
      <c r="J36" s="17">
        <v>12</v>
      </c>
      <c r="K36" s="74">
        <v>6702.05</v>
      </c>
      <c r="L36" s="75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x14ac:dyDescent="0.3">
      <c r="A37" s="17">
        <v>13</v>
      </c>
      <c r="B37" s="59" t="s">
        <v>127</v>
      </c>
      <c r="C37" s="60"/>
      <c r="D37" s="60"/>
      <c r="E37" s="60"/>
      <c r="F37" s="60"/>
      <c r="G37" s="60"/>
      <c r="H37" s="61"/>
      <c r="I37" s="17" t="s">
        <v>104</v>
      </c>
      <c r="J37" s="17">
        <v>1</v>
      </c>
      <c r="K37" s="62">
        <v>500</v>
      </c>
      <c r="L37" s="63"/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spans="1:23" x14ac:dyDescent="0.3">
      <c r="A38" s="17">
        <v>14</v>
      </c>
      <c r="B38" s="59" t="s">
        <v>116</v>
      </c>
      <c r="C38" s="60"/>
      <c r="D38" s="60"/>
      <c r="E38" s="60"/>
      <c r="F38" s="60"/>
      <c r="G38" s="60"/>
      <c r="H38" s="61"/>
      <c r="I38" s="17" t="s">
        <v>104</v>
      </c>
      <c r="J38" s="17">
        <v>1</v>
      </c>
      <c r="K38" s="62">
        <v>6500</v>
      </c>
      <c r="L38" s="63"/>
      <c r="N38" s="50"/>
      <c r="O38" s="50"/>
      <c r="P38" s="50"/>
      <c r="Q38" s="50"/>
      <c r="R38" s="50"/>
      <c r="S38" s="50"/>
      <c r="T38" s="50"/>
      <c r="U38" s="50"/>
      <c r="V38" s="50"/>
      <c r="W38" s="50"/>
    </row>
    <row r="39" spans="1:23" ht="15" thickBot="1" x14ac:dyDescent="0.35">
      <c r="A39" s="17"/>
      <c r="B39" s="59" t="s">
        <v>24</v>
      </c>
      <c r="C39" s="60"/>
      <c r="D39" s="60"/>
      <c r="E39" s="60"/>
      <c r="F39" s="60"/>
      <c r="G39" s="60"/>
      <c r="H39" s="61"/>
      <c r="I39" s="17"/>
      <c r="J39" s="17"/>
      <c r="K39" s="62">
        <f>SUM(K24:L38)</f>
        <v>220495.78</v>
      </c>
      <c r="L39" s="63"/>
      <c r="N39" s="50"/>
      <c r="O39" s="50"/>
      <c r="P39" s="50"/>
      <c r="Q39" s="50"/>
      <c r="R39" s="50"/>
      <c r="S39" s="50"/>
      <c r="T39" s="50"/>
      <c r="U39" s="50"/>
      <c r="V39" s="50"/>
      <c r="W39" s="50"/>
    </row>
    <row r="40" spans="1:23" ht="16.2" thickBot="1" x14ac:dyDescent="0.35">
      <c r="A40" s="16"/>
      <c r="B40" s="18" t="s">
        <v>25</v>
      </c>
      <c r="C40" s="19"/>
      <c r="D40" s="19"/>
      <c r="E40" s="19"/>
      <c r="F40" s="19"/>
      <c r="G40" s="19"/>
      <c r="H40" s="20"/>
      <c r="I40" s="16"/>
      <c r="J40" s="16"/>
      <c r="K40" s="77">
        <f>K39</f>
        <v>220495.78</v>
      </c>
      <c r="L40" s="78"/>
      <c r="N40" s="50"/>
      <c r="O40" s="50"/>
      <c r="P40" s="50"/>
      <c r="Q40" s="50"/>
      <c r="R40" s="50"/>
      <c r="S40" s="50"/>
      <c r="T40" s="50"/>
      <c r="U40" s="50"/>
      <c r="V40" s="50"/>
      <c r="W40" s="50"/>
    </row>
    <row r="41" spans="1:23" ht="24" customHeight="1" x14ac:dyDescent="0.3">
      <c r="A41" t="s">
        <v>120</v>
      </c>
      <c r="K41" s="49"/>
      <c r="L41" s="79"/>
      <c r="M41" s="79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spans="1:23" x14ac:dyDescent="0.3">
      <c r="A42" t="s">
        <v>28</v>
      </c>
      <c r="D42" s="36">
        <f>I4</f>
        <v>2012</v>
      </c>
      <c r="E42" t="s">
        <v>29</v>
      </c>
      <c r="G42" s="22">
        <f>K40-G20</f>
        <v>53941.97</v>
      </c>
      <c r="H42" t="s">
        <v>30</v>
      </c>
      <c r="J42" s="23"/>
      <c r="K42" s="46"/>
      <c r="N42" s="50"/>
      <c r="O42" s="50"/>
      <c r="P42" s="50"/>
      <c r="Q42" s="50"/>
      <c r="R42" s="50"/>
      <c r="S42" s="50"/>
      <c r="T42" s="50"/>
      <c r="U42" s="50"/>
      <c r="V42" s="50"/>
      <c r="W42" s="50"/>
    </row>
    <row r="43" spans="1:23" ht="24" customHeight="1" thickBot="1" x14ac:dyDescent="0.35">
      <c r="A43" t="s">
        <v>31</v>
      </c>
      <c r="B43" s="36">
        <f>I4</f>
        <v>2012</v>
      </c>
      <c r="C43" t="s">
        <v>34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</row>
    <row r="44" spans="1:23" ht="15.75" customHeight="1" x14ac:dyDescent="0.3">
      <c r="A44" s="39" t="s">
        <v>2</v>
      </c>
      <c r="B44" s="80" t="s">
        <v>42</v>
      </c>
      <c r="C44" s="81"/>
      <c r="D44" s="81"/>
      <c r="E44" s="81"/>
      <c r="F44" s="80" t="s">
        <v>43</v>
      </c>
      <c r="G44" s="81"/>
      <c r="H44" s="82"/>
      <c r="I44" s="80" t="s">
        <v>44</v>
      </c>
      <c r="J44" s="81"/>
      <c r="K44" s="81"/>
      <c r="L44" s="82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23" ht="15.75" customHeight="1" thickBot="1" x14ac:dyDescent="0.35">
      <c r="A45" s="40"/>
      <c r="B45" s="86"/>
      <c r="C45" s="87"/>
      <c r="D45" s="87"/>
      <c r="E45" s="87"/>
      <c r="F45" s="86"/>
      <c r="G45" s="87"/>
      <c r="H45" s="88"/>
      <c r="I45" s="86" t="s">
        <v>45</v>
      </c>
      <c r="J45" s="87"/>
      <c r="K45" s="87"/>
      <c r="L45" s="88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spans="1:23" x14ac:dyDescent="0.3">
      <c r="A46" s="25" t="s">
        <v>35</v>
      </c>
      <c r="B46" s="69" t="s">
        <v>46</v>
      </c>
      <c r="C46" s="70"/>
      <c r="D46" s="70"/>
      <c r="E46" s="71"/>
      <c r="F46" s="89" t="s">
        <v>52</v>
      </c>
      <c r="G46" s="90"/>
      <c r="H46" s="91"/>
      <c r="I46" s="89" t="s">
        <v>53</v>
      </c>
      <c r="J46" s="90"/>
      <c r="K46" s="90"/>
      <c r="L46" s="91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spans="1:23" x14ac:dyDescent="0.3">
      <c r="A47" s="17" t="s">
        <v>36</v>
      </c>
      <c r="B47" s="59" t="s">
        <v>47</v>
      </c>
      <c r="C47" s="60"/>
      <c r="D47" s="60"/>
      <c r="E47" s="61"/>
      <c r="F47" s="83" t="s">
        <v>54</v>
      </c>
      <c r="G47" s="84"/>
      <c r="H47" s="85"/>
      <c r="I47" s="83" t="s">
        <v>55</v>
      </c>
      <c r="J47" s="84"/>
      <c r="K47" s="84"/>
      <c r="L47" s="85"/>
      <c r="N47" s="50"/>
      <c r="O47" s="50"/>
      <c r="P47" s="50"/>
      <c r="Q47" s="50"/>
      <c r="R47" s="50"/>
      <c r="S47" s="50"/>
      <c r="T47" s="50"/>
      <c r="U47" s="50"/>
      <c r="V47" s="50"/>
      <c r="W47" s="50"/>
    </row>
    <row r="48" spans="1:23" x14ac:dyDescent="0.3">
      <c r="A48" s="17" t="s">
        <v>37</v>
      </c>
      <c r="B48" s="59" t="s">
        <v>131</v>
      </c>
      <c r="C48" s="60"/>
      <c r="D48" s="60"/>
      <c r="E48" s="61"/>
      <c r="F48" s="83" t="s">
        <v>56</v>
      </c>
      <c r="G48" s="84"/>
      <c r="H48" s="85"/>
      <c r="I48" s="83" t="s">
        <v>57</v>
      </c>
      <c r="J48" s="84"/>
      <c r="K48" s="84"/>
      <c r="L48" s="85"/>
      <c r="N48" s="50"/>
      <c r="O48" s="50"/>
      <c r="P48" s="50"/>
      <c r="Q48" s="50"/>
      <c r="R48" s="50"/>
      <c r="S48" s="50"/>
      <c r="T48" s="50"/>
      <c r="U48" s="50"/>
      <c r="V48" s="50"/>
      <c r="W48" s="50"/>
    </row>
    <row r="49" spans="1:23" x14ac:dyDescent="0.3">
      <c r="A49" s="17" t="s">
        <v>38</v>
      </c>
      <c r="B49" s="59" t="s">
        <v>48</v>
      </c>
      <c r="C49" s="60"/>
      <c r="D49" s="60"/>
      <c r="E49" s="61"/>
      <c r="F49" s="83" t="s">
        <v>58</v>
      </c>
      <c r="G49" s="84"/>
      <c r="H49" s="85"/>
      <c r="I49" s="83" t="s">
        <v>59</v>
      </c>
      <c r="J49" s="84"/>
      <c r="K49" s="84"/>
      <c r="L49" s="85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0" spans="1:23" x14ac:dyDescent="0.3">
      <c r="A50" s="17" t="s">
        <v>39</v>
      </c>
      <c r="B50" s="59" t="s">
        <v>49</v>
      </c>
      <c r="C50" s="60"/>
      <c r="D50" s="60"/>
      <c r="E50" s="61"/>
      <c r="F50" s="83" t="s">
        <v>117</v>
      </c>
      <c r="G50" s="84"/>
      <c r="H50" s="85"/>
      <c r="I50" s="83" t="s">
        <v>60</v>
      </c>
      <c r="J50" s="84"/>
      <c r="K50" s="84"/>
      <c r="L50" s="85"/>
      <c r="N50" s="50"/>
      <c r="O50" s="50"/>
      <c r="P50" s="50"/>
      <c r="Q50" s="50"/>
      <c r="R50" s="50"/>
      <c r="S50" s="50"/>
      <c r="T50" s="50"/>
      <c r="U50" s="50"/>
      <c r="V50" s="50"/>
      <c r="W50" s="50"/>
    </row>
    <row r="51" spans="1:23" x14ac:dyDescent="0.3">
      <c r="A51" s="17" t="s">
        <v>40</v>
      </c>
      <c r="B51" s="59" t="s">
        <v>50</v>
      </c>
      <c r="C51" s="60"/>
      <c r="D51" s="60"/>
      <c r="E51" s="61"/>
      <c r="F51" s="83" t="s">
        <v>118</v>
      </c>
      <c r="G51" s="84"/>
      <c r="H51" s="85"/>
      <c r="I51" s="83" t="s">
        <v>61</v>
      </c>
      <c r="J51" s="84"/>
      <c r="K51" s="84"/>
      <c r="L51" s="85"/>
      <c r="N51" s="50"/>
      <c r="O51" s="50"/>
      <c r="P51" s="50"/>
      <c r="Q51" s="50"/>
      <c r="R51" s="50"/>
      <c r="S51" s="50"/>
      <c r="T51" s="50"/>
      <c r="U51" s="50"/>
      <c r="V51" s="50"/>
      <c r="W51" s="50"/>
    </row>
    <row r="52" spans="1:23" ht="15" thickBot="1" x14ac:dyDescent="0.35">
      <c r="A52" s="26" t="s">
        <v>41</v>
      </c>
      <c r="B52" s="93" t="s">
        <v>51</v>
      </c>
      <c r="C52" s="94"/>
      <c r="D52" s="94"/>
      <c r="E52" s="95"/>
      <c r="F52" s="64" t="s">
        <v>119</v>
      </c>
      <c r="G52" s="65"/>
      <c r="H52" s="66"/>
      <c r="I52" s="64" t="s">
        <v>62</v>
      </c>
      <c r="J52" s="65"/>
      <c r="K52" s="65"/>
      <c r="L52" s="66"/>
      <c r="N52" s="50"/>
      <c r="O52" s="50"/>
      <c r="P52" s="50"/>
      <c r="Q52" s="50"/>
      <c r="R52" s="50"/>
      <c r="S52" s="50"/>
      <c r="T52" s="50"/>
      <c r="U52" s="50"/>
      <c r="V52" s="50"/>
      <c r="W52" s="50"/>
    </row>
    <row r="53" spans="1:23" x14ac:dyDescent="0.3">
      <c r="N53" s="50"/>
      <c r="O53" s="50"/>
      <c r="P53" s="50"/>
      <c r="Q53" s="50"/>
      <c r="R53" s="50"/>
      <c r="S53" s="50"/>
      <c r="T53" s="50"/>
      <c r="U53" s="50"/>
      <c r="V53" s="50"/>
      <c r="W53" s="50"/>
    </row>
    <row r="54" spans="1:23" x14ac:dyDescent="0.3">
      <c r="A54" s="28" t="s">
        <v>70</v>
      </c>
      <c r="B54" s="36">
        <f>I4+1</f>
        <v>2013</v>
      </c>
      <c r="C54" t="s">
        <v>71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</row>
    <row r="55" spans="1:23" x14ac:dyDescent="0.3">
      <c r="A55" s="41" t="s">
        <v>63</v>
      </c>
      <c r="N55" s="50"/>
      <c r="O55" s="50"/>
      <c r="P55" s="50"/>
      <c r="Q55" s="50"/>
      <c r="R55" s="50"/>
      <c r="S55" s="50"/>
      <c r="T55" s="50"/>
      <c r="U55" s="50"/>
      <c r="V55" s="50"/>
      <c r="W55" s="50"/>
    </row>
    <row r="56" spans="1:23" x14ac:dyDescent="0.3">
      <c r="A56" s="27" t="s">
        <v>64</v>
      </c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spans="1:23" x14ac:dyDescent="0.3">
      <c r="A57" s="92" t="s">
        <v>65</v>
      </c>
      <c r="B57" s="92"/>
      <c r="C57" s="92"/>
      <c r="D57" s="92"/>
      <c r="E57" s="92"/>
      <c r="F57" s="33">
        <v>4.74</v>
      </c>
      <c r="G57" t="s">
        <v>122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1:23" x14ac:dyDescent="0.3">
      <c r="A58" s="41" t="s">
        <v>66</v>
      </c>
      <c r="C58" s="33">
        <v>15.8</v>
      </c>
      <c r="D58" t="s">
        <v>67</v>
      </c>
      <c r="G58" s="36">
        <v>1.7000000000000001E-2</v>
      </c>
      <c r="H58" t="s">
        <v>68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spans="1:23" x14ac:dyDescent="0.3">
      <c r="A59" s="41" t="s">
        <v>69</v>
      </c>
      <c r="E59" s="36">
        <f>I4</f>
        <v>2012</v>
      </c>
      <c r="F59" t="s">
        <v>121</v>
      </c>
      <c r="K59" s="47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spans="1:23" x14ac:dyDescent="0.3">
      <c r="A60" s="41" t="s">
        <v>74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spans="1:23" x14ac:dyDescent="0.3">
      <c r="A61" s="41" t="s">
        <v>72</v>
      </c>
    </row>
    <row r="62" spans="1:23" x14ac:dyDescent="0.3">
      <c r="A62" s="41" t="s">
        <v>73</v>
      </c>
    </row>
    <row r="63" spans="1:23" x14ac:dyDescent="0.3">
      <c r="A63" s="41" t="s">
        <v>75</v>
      </c>
    </row>
    <row r="64" spans="1:23" x14ac:dyDescent="0.3">
      <c r="A64" s="41" t="s">
        <v>76</v>
      </c>
    </row>
    <row r="66" spans="1:11" x14ac:dyDescent="0.3">
      <c r="A66" s="41" t="s">
        <v>77</v>
      </c>
      <c r="B66" s="36">
        <f>I4+1</f>
        <v>2013</v>
      </c>
      <c r="C66" t="s">
        <v>78</v>
      </c>
    </row>
    <row r="67" spans="1:11" x14ac:dyDescent="0.3">
      <c r="A67" s="41" t="s">
        <v>79</v>
      </c>
    </row>
    <row r="68" spans="1:11" x14ac:dyDescent="0.3">
      <c r="A68" s="41" t="s">
        <v>80</v>
      </c>
      <c r="J68" s="23">
        <v>13000</v>
      </c>
      <c r="K68" s="42" t="s">
        <v>12</v>
      </c>
    </row>
    <row r="69" spans="1:11" x14ac:dyDescent="0.3">
      <c r="A69" s="41" t="s">
        <v>81</v>
      </c>
      <c r="J69" s="23">
        <v>6500</v>
      </c>
      <c r="K69" s="42" t="s">
        <v>12</v>
      </c>
    </row>
    <row r="70" spans="1:11" x14ac:dyDescent="0.3">
      <c r="A70" s="41" t="s">
        <v>82</v>
      </c>
      <c r="J70" s="23">
        <v>7500</v>
      </c>
      <c r="K70" s="42" t="s">
        <v>12</v>
      </c>
    </row>
    <row r="71" spans="1:11" x14ac:dyDescent="0.3">
      <c r="A71" s="41" t="s">
        <v>83</v>
      </c>
      <c r="J71" s="23">
        <v>15000</v>
      </c>
      <c r="K71" s="42" t="s">
        <v>12</v>
      </c>
    </row>
    <row r="72" spans="1:11" x14ac:dyDescent="0.3">
      <c r="A72" s="41" t="s">
        <v>84</v>
      </c>
      <c r="J72" s="23">
        <v>1200</v>
      </c>
      <c r="K72" s="42" t="s">
        <v>12</v>
      </c>
    </row>
    <row r="73" spans="1:11" x14ac:dyDescent="0.3">
      <c r="A73" s="41" t="s">
        <v>85</v>
      </c>
      <c r="J73" s="23">
        <v>1000</v>
      </c>
      <c r="K73" s="42" t="s">
        <v>12</v>
      </c>
    </row>
    <row r="74" spans="1:11" x14ac:dyDescent="0.3">
      <c r="A74" s="41" t="s">
        <v>86</v>
      </c>
      <c r="J74" s="23">
        <v>15000</v>
      </c>
      <c r="K74" s="42" t="s">
        <v>12</v>
      </c>
    </row>
    <row r="75" spans="1:11" x14ac:dyDescent="0.3">
      <c r="A75" s="41" t="s">
        <v>130</v>
      </c>
      <c r="J75" s="23">
        <v>12000</v>
      </c>
      <c r="K75" s="42" t="s">
        <v>12</v>
      </c>
    </row>
    <row r="76" spans="1:11" x14ac:dyDescent="0.3">
      <c r="A76" s="41" t="s">
        <v>87</v>
      </c>
      <c r="J76" s="23">
        <v>12000</v>
      </c>
      <c r="K76" s="42" t="s">
        <v>12</v>
      </c>
    </row>
    <row r="77" spans="1:11" x14ac:dyDescent="0.3">
      <c r="A77" s="41" t="s">
        <v>88</v>
      </c>
      <c r="J77" s="23">
        <v>10000</v>
      </c>
      <c r="K77" s="42" t="s">
        <v>12</v>
      </c>
    </row>
    <row r="78" spans="1:11" x14ac:dyDescent="0.3">
      <c r="A78" s="29" t="s">
        <v>89</v>
      </c>
      <c r="J78" s="6">
        <f>SUM(J68:J77)</f>
        <v>93200</v>
      </c>
      <c r="K78" s="48" t="s">
        <v>90</v>
      </c>
    </row>
    <row r="79" spans="1:11" ht="30" customHeight="1" x14ac:dyDescent="0.3"/>
    <row r="80" spans="1:11" ht="30" customHeight="1" x14ac:dyDescent="0.3">
      <c r="B80" t="s">
        <v>92</v>
      </c>
    </row>
    <row r="81" spans="2:11" x14ac:dyDescent="0.3">
      <c r="B81" t="s">
        <v>43</v>
      </c>
      <c r="I81" t="s">
        <v>93</v>
      </c>
    </row>
    <row r="82" spans="2:11" x14ac:dyDescent="0.3">
      <c r="K82" s="35" t="s">
        <v>129</v>
      </c>
    </row>
  </sheetData>
  <mergeCells count="71">
    <mergeCell ref="A57:E57"/>
    <mergeCell ref="E4:G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K40:L40"/>
    <mergeCell ref="L41:M41"/>
    <mergeCell ref="B44:E44"/>
    <mergeCell ref="F44:H44"/>
    <mergeCell ref="I44:L44"/>
    <mergeCell ref="B39:H39"/>
    <mergeCell ref="K39:L39"/>
    <mergeCell ref="B37:H37"/>
    <mergeCell ref="K37:L37"/>
    <mergeCell ref="B38:H38"/>
    <mergeCell ref="K38:L38"/>
    <mergeCell ref="B35:H35"/>
    <mergeCell ref="K35:L35"/>
    <mergeCell ref="B36:H36"/>
    <mergeCell ref="K36:L36"/>
    <mergeCell ref="B34:H34"/>
    <mergeCell ref="K34:L34"/>
    <mergeCell ref="B32:H32"/>
    <mergeCell ref="K32:L32"/>
    <mergeCell ref="B33:H33"/>
    <mergeCell ref="K33:L33"/>
    <mergeCell ref="B31:H31"/>
    <mergeCell ref="K31:L31"/>
    <mergeCell ref="B29:H29"/>
    <mergeCell ref="K29:L29"/>
    <mergeCell ref="B30:H30"/>
    <mergeCell ref="K30:L30"/>
    <mergeCell ref="B26:H26"/>
    <mergeCell ref="K26:L26"/>
    <mergeCell ref="B27:H27"/>
    <mergeCell ref="K27:L27"/>
    <mergeCell ref="B28:H28"/>
    <mergeCell ref="K28:L28"/>
    <mergeCell ref="B25:H25"/>
    <mergeCell ref="K25:L25"/>
    <mergeCell ref="B23:H23"/>
    <mergeCell ref="K23:L23"/>
    <mergeCell ref="B24:H24"/>
    <mergeCell ref="K24:L24"/>
    <mergeCell ref="A2:L2"/>
    <mergeCell ref="A3:L3"/>
    <mergeCell ref="A7:B7"/>
    <mergeCell ref="A21:B21"/>
    <mergeCell ref="B22:H22"/>
    <mergeCell ref="K22:L22"/>
  </mergeCells>
  <pageMargins left="0.47244094488188981" right="0.11811023622047245" top="0.74803149606299213" bottom="0.25" header="0.39370078740157483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2012 (пераделанный)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2017-09-11T03:11:03Z</dcterms:modified>
</cp:coreProperties>
</file>