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firstSheet="1" activeTab="1"/>
  </bookViews>
  <sheets>
    <sheet name="2012" sheetId="1" state="hidden" r:id="rId1"/>
    <sheet name="2014" sheetId="3" r:id="rId2"/>
    <sheet name="Лист1" sheetId="4" r:id="rId3"/>
  </sheets>
  <calcPr calcId="125725"/>
</workbook>
</file>

<file path=xl/calcChain.xml><?xml version="1.0" encoding="utf-8"?>
<calcChain xmlns="http://schemas.openxmlformats.org/spreadsheetml/2006/main">
  <c r="C72" i="3"/>
  <c r="H72"/>
  <c r="J68"/>
  <c r="G18"/>
  <c r="G17"/>
  <c r="G16"/>
  <c r="G15"/>
  <c r="B6" l="1"/>
  <c r="G20"/>
  <c r="K33"/>
  <c r="K32"/>
  <c r="K31"/>
  <c r="K30"/>
  <c r="D40"/>
  <c r="J29"/>
  <c r="K25"/>
  <c r="K35" l="1"/>
  <c r="K36" s="1"/>
  <c r="K37" s="1"/>
  <c r="K38" s="1"/>
  <c r="J61"/>
  <c r="J70" s="1"/>
  <c r="B59"/>
  <c r="E72" s="1"/>
  <c r="B51"/>
  <c r="B41"/>
  <c r="G7"/>
  <c r="I7" s="1"/>
  <c r="A21" s="1"/>
  <c r="J14" l="1"/>
  <c r="G40" l="1"/>
  <c r="J71" l="1"/>
  <c r="F53" l="1"/>
</calcChain>
</file>

<file path=xl/sharedStrings.xml><?xml version="1.0" encoding="utf-8"?>
<sst xmlns="http://schemas.openxmlformats.org/spreadsheetml/2006/main" count="162" uniqueCount="128">
  <si>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</si>
  <si>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</si>
  <si>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</si>
  <si>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</si>
  <si>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</si>
  <si>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</si>
  <si>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</si>
  <si>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</si>
  <si>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</si>
  <si>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</si>
  <si>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</si>
  <si>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</si>
  <si>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</si>
  <si>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</si>
  <si>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</si>
  <si>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</si>
  <si>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</si>
  <si>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</si>
  <si>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</si>
  <si>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</si>
  <si>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</si>
  <si>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</si>
  <si>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</si>
  <si>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</si>
  <si>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состоянию  на   31  декабря</t>
  </si>
  <si>
    <t xml:space="preserve">года составляет </t>
  </si>
  <si>
    <t>рубля.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</si>
  <si>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</si>
  <si>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</si>
  <si>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</si>
  <si>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</si>
  <si>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</si>
  <si>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</si>
  <si>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</si>
  <si>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</si>
  <si>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</si>
  <si>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</si>
  <si>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</si>
  <si>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</si>
  <si>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</si>
  <si>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</si>
  <si>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</si>
  <si>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</si>
  <si>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</si>
  <si>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</si>
  <si>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В</t>
  </si>
  <si>
    <t>году (с 1 января) предлагается следующая плата за содержание и ремонт общего имущества: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</si>
  <si>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</si>
  <si>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</si>
  <si>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</si>
  <si>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</si>
  <si>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</si>
  <si>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</si>
  <si>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</si>
  <si>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</si>
  <si>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</si>
  <si>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</si>
  <si>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</si>
  <si>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</si>
  <si>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</si>
  <si>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</si>
  <si>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3.  Соответственно,  компания  имеет  задолженность  перед  поставщиками  услуг:</t>
  </si>
  <si>
    <t>шт.</t>
  </si>
  <si>
    <t>222,17 руб./чел.</t>
  </si>
  <si>
    <t>52,04 руб./чел.</t>
  </si>
  <si>
    <t>98,22 руб./чел.</t>
  </si>
  <si>
    <t>рубля   с  кв.  метра  в  месяц;</t>
  </si>
  <si>
    <t xml:space="preserve">Перерасход (+) или экономия (-) средств текущего ремонта общего имущества многоквартирного дома по </t>
  </si>
  <si>
    <t xml:space="preserve">          составит </t>
  </si>
  <si>
    <t>на</t>
  </si>
  <si>
    <t xml:space="preserve">год ,       или </t>
  </si>
  <si>
    <t>рубля с кв.метра в месяц.</t>
  </si>
  <si>
    <t xml:space="preserve">  по дому</t>
  </si>
  <si>
    <t>тольеко 1 секция</t>
  </si>
  <si>
    <t>по ул. Баумана за</t>
  </si>
  <si>
    <r>
      <t>м</t>
    </r>
    <r>
      <rPr>
        <vertAlign val="superscript"/>
        <sz val="11"/>
        <rFont val="Calibri"/>
        <family val="2"/>
        <charset val="204"/>
        <scheme val="minor"/>
      </rPr>
      <t>2</t>
    </r>
  </si>
  <si>
    <t>5.  В</t>
  </si>
  <si>
    <r>
      <t>16,66 руб./м</t>
    </r>
    <r>
      <rPr>
        <sz val="11"/>
        <color theme="1"/>
        <rFont val="Calibri"/>
        <family val="2"/>
        <charset val="204"/>
      </rPr>
      <t>²</t>
    </r>
  </si>
  <si>
    <t>( ОАО "Северное управление")</t>
  </si>
  <si>
    <t>16,7 руб./м²</t>
  </si>
  <si>
    <t>0,027 Гкал/м</t>
  </si>
  <si>
    <t>301,44 руб./чел.</t>
  </si>
  <si>
    <t>74,71 руб./чел.</t>
  </si>
  <si>
    <t>116,82 руб./чел.</t>
  </si>
  <si>
    <t>0,019 Гкал/м</t>
  </si>
  <si>
    <t xml:space="preserve">    рублей( </t>
  </si>
  <si>
    <t xml:space="preserve">  -  техническое освидетельствование лифтов</t>
  </si>
  <si>
    <t xml:space="preserve"> -   генеральная уборка подъездов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</si>
  <si>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67</t>
    </r>
    <r>
      <rPr>
        <sz val="11"/>
        <color theme="1"/>
        <rFont val="Calibri"/>
        <family val="2"/>
        <charset val="204"/>
        <scheme val="minor"/>
      </rPr>
      <t xml:space="preserve">-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</si>
  <si>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34-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</si>
  <si>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125-</t>
    </r>
    <r>
      <rPr>
        <sz val="11"/>
        <color theme="1"/>
        <rFont val="Calibri"/>
        <family val="2"/>
        <charset val="204"/>
        <scheme val="minor"/>
      </rPr>
      <t xml:space="preserve">      </t>
    </r>
  </si>
  <si>
    <t>Генеральная уборка подъезда (1,2,3,4) в апреле.</t>
  </si>
  <si>
    <t>6.  В</t>
  </si>
  <si>
    <r>
      <t>2,00 руб./м</t>
    </r>
    <r>
      <rPr>
        <sz val="11"/>
        <color theme="1"/>
        <rFont val="Calibri"/>
        <family val="2"/>
        <charset val="204"/>
      </rPr>
      <t>²</t>
    </r>
  </si>
  <si>
    <t>Перерасход (+) или экономия (-) средств в 2013 году.</t>
  </si>
  <si>
    <r>
      <rPr>
        <b/>
        <sz val="11"/>
        <rFont val="Calibri"/>
        <family val="2"/>
        <charset val="204"/>
        <scheme val="minor"/>
      </rPr>
      <t>214</t>
    </r>
    <r>
      <rPr>
        <sz val="11"/>
        <rFont val="Calibri"/>
        <family val="2"/>
        <charset val="204"/>
        <scheme val="minor"/>
      </rPr>
      <t xml:space="preserve"> (</t>
    </r>
  </si>
  <si>
    <t>Окрашивание мусорных баков.</t>
  </si>
  <si>
    <t>Нанесение трафарета на мусорные баки.</t>
  </si>
  <si>
    <t>Благоустройство территории (посадка цветов)</t>
  </si>
  <si>
    <t>компл.</t>
  </si>
  <si>
    <t>ГСМ для электроснабжения ИТП (аварийные работы)</t>
  </si>
  <si>
    <t>лит.</t>
  </si>
  <si>
    <t xml:space="preserve">Замена манометров в ИТП </t>
  </si>
  <si>
    <t xml:space="preserve">Замена термометров в ИТП </t>
  </si>
  <si>
    <t>Техническое освидетельствование лифта.</t>
  </si>
  <si>
    <t>Всего в 2014году:</t>
  </si>
  <si>
    <t>ИТОГО за 2014год:</t>
  </si>
  <si>
    <t>ИТОГО на 31.12.2014г:</t>
  </si>
  <si>
    <t xml:space="preserve"> - содержание общего имущества - 16,66    рубля с кв.метра общей площади в месяц;</t>
  </si>
  <si>
    <t>214/1</t>
  </si>
  <si>
    <t xml:space="preserve">1. В 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</si>
  <si>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1-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</si>
  <si>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12-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</si>
  <si>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22</t>
    </r>
    <r>
      <rPr>
        <sz val="11"/>
        <color theme="1"/>
        <rFont val="Calibri"/>
        <family val="2"/>
        <charset val="204"/>
        <scheme val="minor"/>
      </rPr>
      <t xml:space="preserve">-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</si>
  <si>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90-</t>
    </r>
    <r>
      <rPr>
        <sz val="11"/>
        <color theme="1"/>
        <rFont val="Calibri"/>
        <family val="2"/>
        <charset val="204"/>
        <scheme val="minor"/>
      </rPr>
      <t xml:space="preserve">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</si>
  <si>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99-</t>
    </r>
    <r>
      <rPr>
        <sz val="11"/>
        <color theme="1"/>
        <rFont val="Calibri"/>
        <family val="2"/>
        <charset val="204"/>
        <scheme val="minor"/>
      </rPr>
      <t xml:space="preserve">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</si>
  <si>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136-</t>
    </r>
    <r>
      <rPr>
        <sz val="11"/>
        <color theme="1"/>
        <rFont val="Calibri"/>
        <family val="2"/>
        <charset val="204"/>
        <scheme val="minor"/>
      </rPr>
      <t xml:space="preserve">      </t>
    </r>
  </si>
  <si>
    <t>Баум.(I)</t>
  </si>
  <si>
    <t xml:space="preserve"> -   покраска ограждения</t>
  </si>
  <si>
    <t xml:space="preserve"> -   обшивка фасада профлистом</t>
  </si>
  <si>
    <t xml:space="preserve"> -  ремонт входных групп</t>
  </si>
  <si>
    <t xml:space="preserve"> -   ремонт подъезда </t>
  </si>
  <si>
    <t>год</t>
  </si>
  <si>
    <t>Ремонт входной группы и ремонт отмостки.</t>
  </si>
  <si>
    <t>Замена коммерческого прибора учета электрической энергии.</t>
  </si>
  <si>
    <t>Накладные расходы (8%)</t>
  </si>
  <si>
    <t xml:space="preserve"> Что  с  учетом  перерасхода (+)   или   экономии (-)  средств    в 2014</t>
  </si>
  <si>
    <t>году в размере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</si>
</sst>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1" xfId="0" applyBorder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Fill="1"/>
    <xf numFmtId="0" fontId="0" fillId="0" borderId="10" xfId="0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4" fontId="0" fillId="0" borderId="0" xfId="0" applyNumberFormat="1" applyAlignment="1">
      <alignment horizontal="left"/>
    </xf>
    <xf numFmtId="0" fontId="0" fillId="0" borderId="1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/>
    <xf numFmtId="14" fontId="0" fillId="0" borderId="0" xfId="0" applyNumberFormat="1"/>
    <xf numFmtId="49" fontId="2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/>
    <xf numFmtId="4" fontId="0" fillId="0" borderId="0" xfId="0" applyNumberForma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4" fontId="1" fillId="0" borderId="0" xfId="0" applyNumberFormat="1" applyFont="1" applyFill="1"/>
    <xf numFmtId="0" fontId="0" fillId="0" borderId="0" xfId="0" applyFill="1" applyAlignment="1"/>
    <xf numFmtId="4" fontId="6" fillId="0" borderId="0" xfId="0" applyNumberFormat="1" applyFont="1" applyFill="1"/>
    <xf numFmtId="0" fontId="5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10" xfId="0" applyFont="1" applyFill="1" applyBorder="1" applyAlignment="1"/>
    <xf numFmtId="0" fontId="0" fillId="0" borderId="10" xfId="0" applyFont="1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0" fillId="0" borderId="3" xfId="0" applyFill="1" applyBorder="1"/>
    <xf numFmtId="4" fontId="1" fillId="0" borderId="0" xfId="0" applyNumberFormat="1" applyFont="1" applyFill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6" fillId="0" borderId="0" xfId="0" applyFont="1" applyFill="1"/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8" fillId="0" borderId="0" xfId="0" applyFont="1" applyFill="1" applyAlignment="1">
      <alignment horizontal="right"/>
    </xf>
    <xf numFmtId="4" fontId="10" fillId="0" borderId="0" xfId="0" applyNumberFormat="1" applyFont="1" applyFill="1"/>
    <xf numFmtId="0" fontId="8" fillId="0" borderId="10" xfId="0" applyFont="1" applyFill="1" applyBorder="1" applyAlignment="1">
      <alignment horizontal="center"/>
    </xf>
    <xf numFmtId="4" fontId="10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4" fontId="0" fillId="0" borderId="0" xfId="0" applyNumberFormat="1" applyFill="1" applyBorder="1" applyAlignment="1">
      <alignment horizontal="right"/>
    </xf>
    <xf numFmtId="4" fontId="11" fillId="0" borderId="0" xfId="0" applyNumberFormat="1" applyFont="1" applyBorder="1" applyAlignment="1">
      <alignment horizontal="right" vertical="top" wrapText="1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12" xfId="0" applyFill="1" applyBorder="1" applyAlignment="1">
      <alignment horizontal="center"/>
    </xf>
    <xf numFmtId="4" fontId="0" fillId="0" borderId="8" xfId="0" applyNumberFormat="1" applyFill="1" applyBorder="1" applyAlignment="1">
      <alignment horizontal="center"/>
    </xf>
    <xf numFmtId="4" fontId="0" fillId="0" borderId="9" xfId="0" applyNumberFormat="1" applyFill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 wrapText="1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8" fillId="0" borderId="8" xfId="0" applyNumberFormat="1" applyFont="1" applyFill="1" applyBorder="1" applyAlignment="1">
      <alignment horizontal="center"/>
    </xf>
    <xf numFmtId="2" fontId="8" fillId="0" borderId="9" xfId="0" applyNumberFormat="1" applyFont="1" applyFill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4" fontId="8" fillId="0" borderId="9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4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1" fillId="0" borderId="5" xfId="0" applyFont="1" applyBorder="1" applyAlignment="1">
      <alignment horizontal="center" vertical="top"/>
    </xf>
    <xf numFmtId="4" fontId="3" fillId="0" borderId="13" xfId="0" applyNumberFormat="1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9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4" fontId="0" fillId="0" borderId="13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0" fontId="8" fillId="0" borderId="8" xfId="0" applyFont="1" applyFill="1" applyBorder="1" applyAlignment="1"/>
    <xf numFmtId="0" fontId="8" fillId="0" borderId="0" xfId="0" applyFont="1" applyFill="1" applyAlignment="1"/>
    <xf numFmtId="0" fontId="8" fillId="0" borderId="9" xfId="0" applyFont="1" applyFill="1" applyBorder="1" applyAlignment="1"/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2"/>
  <sheetViews>
    <sheetView workbookViewId="0">
      <selection activeCell="V19" sqref="V19"/>
    </sheetView>
  </sheetViews>
  <sheetFormatPr defaultRowHeight="15"/>
  <cols>
    <col min="1" max="1" width="6.140625" customWidth="1"/>
    <col min="2" max="2" width="9.140625" customWidth="1"/>
    <col min="3" max="3" width="11.42578125" customWidth="1"/>
    <col min="4" max="4" width="6.28515625" customWidth="1"/>
    <col min="5" max="5" width="8.85546875" customWidth="1"/>
    <col min="6" max="6" width="9.7109375" customWidth="1"/>
    <col min="7" max="7" width="14" customWidth="1"/>
    <col min="8" max="8" width="13" customWidth="1"/>
    <col min="9" max="9" width="8.7109375" customWidth="1"/>
    <col min="10" max="10" width="11.42578125" customWidth="1"/>
    <col min="11" max="11" width="9.85546875" customWidth="1"/>
    <col min="12" max="12" width="2.5703125" customWidth="1"/>
    <col min="14" max="14" width="10.140625" bestFit="1" customWidth="1"/>
  </cols>
  <sheetData>
    <row r="1" spans="1:12" ht="18.7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8.7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18.75">
      <c r="A3" s="1"/>
      <c r="B3" s="3"/>
      <c r="C3" s="1"/>
      <c r="D3" s="5"/>
      <c r="E3" s="51"/>
      <c r="F3" s="24"/>
      <c r="G3" s="24"/>
      <c r="H3" s="24"/>
      <c r="I3" s="43"/>
      <c r="J3" s="24"/>
      <c r="K3" s="169"/>
      <c r="L3" s="169"/>
    </row>
    <row r="4" spans="1:12">
      <c r="K4" s="169"/>
      <c r="L4" s="169"/>
    </row>
    <row r="5" spans="1:12" ht="15.75">
      <c r="A5" s="4"/>
      <c r="B5" s="2"/>
      <c r="D5" s="37"/>
      <c r="E5" s="35"/>
      <c r="K5" s="169"/>
      <c r="L5" s="169"/>
    </row>
    <row r="6" spans="1:12" ht="15.75">
      <c r="A6" s="163"/>
      <c r="B6" s="163"/>
      <c r="C6" s="6"/>
      <c r="G6" s="9"/>
      <c r="I6" s="8"/>
      <c r="K6" s="169"/>
      <c r="L6" s="169"/>
    </row>
    <row r="7" spans="1:12" ht="24" customHeight="1">
      <c r="J7" s="9"/>
      <c r="K7" s="170"/>
      <c r="L7" s="170"/>
    </row>
    <row r="8" spans="1:12">
      <c r="K8" s="169"/>
      <c r="L8" s="169"/>
    </row>
    <row r="9" spans="1:12" s="49" customFormat="1">
      <c r="A9" s="54"/>
      <c r="B9" s="56"/>
      <c r="E9" s="55"/>
      <c r="F9" s="38"/>
      <c r="I9" s="38"/>
      <c r="K9" s="119"/>
      <c r="L9" s="119"/>
    </row>
    <row r="10" spans="1:12">
      <c r="A10" s="2"/>
      <c r="B10" s="53"/>
      <c r="E10" s="48"/>
      <c r="F10" s="53"/>
      <c r="H10" s="49"/>
      <c r="I10" s="26"/>
      <c r="J10" s="49"/>
      <c r="K10" s="119"/>
      <c r="L10" s="119"/>
    </row>
    <row r="11" spans="1:12">
      <c r="B11" s="52"/>
      <c r="E11" s="48"/>
      <c r="F11" s="53"/>
      <c r="H11" s="49"/>
      <c r="I11" s="26"/>
      <c r="J11" s="49"/>
      <c r="K11" s="119"/>
      <c r="L11" s="119"/>
    </row>
    <row r="12" spans="1:12">
      <c r="A12" s="2"/>
      <c r="B12" s="44"/>
      <c r="E12" s="2"/>
      <c r="F12" s="44"/>
      <c r="J12" s="26"/>
      <c r="K12" s="119"/>
      <c r="L12" s="119"/>
    </row>
    <row r="13" spans="1:12" ht="15" customHeight="1">
      <c r="J13" s="38"/>
      <c r="K13" s="171"/>
      <c r="L13" s="171"/>
    </row>
    <row r="14" spans="1:12">
      <c r="A14" s="10"/>
      <c r="G14" s="7"/>
      <c r="K14" s="119"/>
      <c r="L14" s="119"/>
    </row>
    <row r="15" spans="1:12">
      <c r="A15" s="10"/>
      <c r="G15" s="7"/>
      <c r="K15" s="119"/>
      <c r="L15" s="119"/>
    </row>
    <row r="16" spans="1:12">
      <c r="A16" s="10"/>
      <c r="G16" s="7"/>
      <c r="K16" s="172"/>
      <c r="L16" s="172"/>
    </row>
    <row r="17" spans="1:18">
      <c r="A17" s="10"/>
      <c r="G17" s="7"/>
      <c r="K17" s="119"/>
      <c r="L17" s="119"/>
    </row>
    <row r="18" spans="1:18">
      <c r="G18" s="27"/>
      <c r="K18" s="119"/>
      <c r="L18" s="119"/>
    </row>
    <row r="19" spans="1:18">
      <c r="A19" s="11"/>
      <c r="G19" s="7"/>
      <c r="K19" s="119"/>
      <c r="L19" s="119"/>
    </row>
    <row r="20" spans="1:18" ht="15.75" thickBot="1">
      <c r="A20" s="168"/>
      <c r="B20" s="168"/>
      <c r="K20" s="120"/>
      <c r="L20" s="120"/>
    </row>
    <row r="21" spans="1:18">
      <c r="A21" s="12"/>
      <c r="B21" s="132"/>
      <c r="C21" s="133"/>
      <c r="D21" s="133"/>
      <c r="E21" s="133"/>
      <c r="F21" s="133"/>
      <c r="G21" s="133"/>
      <c r="H21" s="134"/>
      <c r="I21" s="12"/>
      <c r="J21" s="16"/>
      <c r="K21" s="132"/>
      <c r="L21" s="134"/>
    </row>
    <row r="22" spans="1:18" ht="15.75" thickBot="1">
      <c r="A22" s="13"/>
      <c r="B22" s="145"/>
      <c r="C22" s="146"/>
      <c r="D22" s="146"/>
      <c r="E22" s="146"/>
      <c r="F22" s="146"/>
      <c r="G22" s="146"/>
      <c r="H22" s="147"/>
      <c r="I22" s="13"/>
      <c r="J22" s="17"/>
      <c r="K22" s="164"/>
      <c r="L22" s="165"/>
    </row>
    <row r="23" spans="1:18">
      <c r="A23" s="18"/>
      <c r="B23" s="58"/>
      <c r="C23" s="59"/>
      <c r="D23" s="59"/>
      <c r="E23" s="59"/>
      <c r="F23" s="59"/>
      <c r="G23" s="59"/>
      <c r="H23" s="60"/>
      <c r="I23" s="28"/>
      <c r="J23" s="28"/>
      <c r="K23" s="166"/>
      <c r="L23" s="167"/>
    </row>
    <row r="24" spans="1:18">
      <c r="A24" s="20"/>
      <c r="B24" s="148"/>
      <c r="C24" s="149"/>
      <c r="D24" s="149"/>
      <c r="E24" s="149"/>
      <c r="F24" s="149"/>
      <c r="G24" s="149"/>
      <c r="H24" s="150"/>
      <c r="I24" s="20"/>
      <c r="J24" s="20"/>
      <c r="K24" s="123"/>
      <c r="L24" s="124"/>
    </row>
    <row r="25" spans="1:18">
      <c r="A25" s="20"/>
      <c r="B25" s="125"/>
      <c r="C25" s="126"/>
      <c r="D25" s="126"/>
      <c r="E25" s="126"/>
      <c r="F25" s="126"/>
      <c r="G25" s="126"/>
      <c r="H25" s="127"/>
      <c r="I25" s="20"/>
      <c r="J25" s="20"/>
      <c r="K25" s="121"/>
      <c r="L25" s="122"/>
    </row>
    <row r="26" spans="1:18" ht="15" customHeight="1">
      <c r="A26" s="20"/>
      <c r="B26" s="125"/>
      <c r="C26" s="126"/>
      <c r="D26" s="126"/>
      <c r="E26" s="126"/>
      <c r="F26" s="126"/>
      <c r="G26" s="126"/>
      <c r="H26" s="127"/>
      <c r="I26" s="20"/>
      <c r="J26" s="40"/>
      <c r="K26" s="123"/>
      <c r="L26" s="124"/>
    </row>
    <row r="27" spans="1:18">
      <c r="A27" s="20"/>
      <c r="B27" s="131"/>
      <c r="C27" s="129"/>
      <c r="D27" s="129"/>
      <c r="E27" s="129"/>
      <c r="F27" s="129"/>
      <c r="G27" s="129"/>
      <c r="H27" s="130"/>
      <c r="I27" s="20"/>
      <c r="J27" s="45"/>
      <c r="K27" s="141"/>
      <c r="L27" s="142"/>
    </row>
    <row r="28" spans="1:18">
      <c r="A28" s="20"/>
      <c r="B28" s="125"/>
      <c r="C28" s="126"/>
      <c r="D28" s="126"/>
      <c r="E28" s="126"/>
      <c r="F28" s="126"/>
      <c r="G28" s="126"/>
      <c r="H28" s="127"/>
      <c r="I28" s="20"/>
      <c r="J28" s="20"/>
      <c r="K28" s="123"/>
      <c r="L28" s="124"/>
    </row>
    <row r="29" spans="1:18">
      <c r="A29" s="20"/>
      <c r="B29" s="128"/>
      <c r="C29" s="129"/>
      <c r="D29" s="129"/>
      <c r="E29" s="129"/>
      <c r="F29" s="129"/>
      <c r="G29" s="129"/>
      <c r="H29" s="130"/>
      <c r="I29" s="20"/>
      <c r="J29" s="20"/>
      <c r="K29" s="143"/>
      <c r="L29" s="144"/>
    </row>
    <row r="30" spans="1:18">
      <c r="A30" s="20"/>
      <c r="B30" s="125"/>
      <c r="C30" s="126"/>
      <c r="D30" s="126"/>
      <c r="E30" s="126"/>
      <c r="F30" s="126"/>
      <c r="G30" s="126"/>
      <c r="H30" s="127"/>
      <c r="I30" s="20"/>
      <c r="J30" s="20"/>
      <c r="K30" s="135"/>
      <c r="L30" s="136"/>
    </row>
    <row r="31" spans="1:18">
      <c r="A31" s="20"/>
      <c r="B31" s="125"/>
      <c r="C31" s="126"/>
      <c r="D31" s="126"/>
      <c r="E31" s="126"/>
      <c r="F31" s="126"/>
      <c r="G31" s="126"/>
      <c r="H31" s="127"/>
      <c r="I31" s="20"/>
      <c r="J31" s="20"/>
      <c r="K31" s="137"/>
      <c r="L31" s="138"/>
    </row>
    <row r="32" spans="1:18">
      <c r="A32" s="39"/>
      <c r="B32" s="128"/>
      <c r="C32" s="129"/>
      <c r="D32" s="129"/>
      <c r="E32" s="129"/>
      <c r="F32" s="129"/>
      <c r="G32" s="129"/>
      <c r="H32" s="130"/>
      <c r="I32" s="20"/>
      <c r="J32" s="20"/>
      <c r="K32" s="137"/>
      <c r="L32" s="138"/>
      <c r="R32" t="s">
        <v>73</v>
      </c>
    </row>
    <row r="33" spans="1:14" s="49" customFormat="1">
      <c r="A33" s="39"/>
      <c r="B33" s="128"/>
      <c r="C33" s="129"/>
      <c r="D33" s="129"/>
      <c r="E33" s="129"/>
      <c r="F33" s="129"/>
      <c r="G33" s="129"/>
      <c r="H33" s="130"/>
      <c r="I33" s="39"/>
      <c r="J33" s="39"/>
      <c r="K33" s="139"/>
      <c r="L33" s="140"/>
      <c r="N33"/>
    </row>
    <row r="34" spans="1:14">
      <c r="A34" s="39"/>
      <c r="B34" s="125"/>
      <c r="C34" s="126"/>
      <c r="D34" s="126"/>
      <c r="E34" s="126"/>
      <c r="F34" s="126"/>
      <c r="G34" s="126"/>
      <c r="H34" s="127"/>
      <c r="I34" s="20"/>
      <c r="J34" s="20"/>
      <c r="K34" s="135"/>
      <c r="L34" s="136"/>
    </row>
    <row r="35" spans="1:14">
      <c r="A35" s="39"/>
      <c r="B35" s="125"/>
      <c r="C35" s="126"/>
      <c r="D35" s="126"/>
      <c r="E35" s="126"/>
      <c r="F35" s="126"/>
      <c r="G35" s="126"/>
      <c r="H35" s="127"/>
      <c r="I35" s="20"/>
      <c r="J35" s="39"/>
      <c r="K35" s="121"/>
      <c r="L35" s="122"/>
    </row>
    <row r="36" spans="1:14">
      <c r="A36" s="39"/>
      <c r="B36" s="125"/>
      <c r="C36" s="126"/>
      <c r="D36" s="126"/>
      <c r="E36" s="126"/>
      <c r="F36" s="126"/>
      <c r="G36" s="126"/>
      <c r="H36" s="127"/>
      <c r="I36" s="20"/>
      <c r="J36" s="45"/>
      <c r="K36" s="123"/>
      <c r="L36" s="124"/>
    </row>
    <row r="37" spans="1:14">
      <c r="A37" s="39"/>
      <c r="B37" s="125"/>
      <c r="C37" s="126"/>
      <c r="D37" s="126"/>
      <c r="E37" s="126"/>
      <c r="F37" s="126"/>
      <c r="G37" s="126"/>
      <c r="H37" s="127"/>
      <c r="I37" s="20"/>
      <c r="J37" s="45"/>
      <c r="K37" s="121"/>
      <c r="L37" s="122"/>
    </row>
    <row r="38" spans="1:14">
      <c r="A38" s="39"/>
      <c r="B38" s="125"/>
      <c r="C38" s="126"/>
      <c r="D38" s="126"/>
      <c r="E38" s="126"/>
      <c r="F38" s="126"/>
      <c r="G38" s="126"/>
      <c r="H38" s="127"/>
      <c r="I38" s="20"/>
      <c r="J38" s="45"/>
      <c r="K38" s="123"/>
      <c r="L38" s="124"/>
    </row>
    <row r="39" spans="1:14">
      <c r="A39" s="39"/>
      <c r="B39" s="125"/>
      <c r="C39" s="126"/>
      <c r="D39" s="126"/>
      <c r="E39" s="126"/>
      <c r="F39" s="126"/>
      <c r="G39" s="126"/>
      <c r="H39" s="127"/>
      <c r="I39" s="20"/>
      <c r="J39" s="20"/>
      <c r="K39" s="123"/>
      <c r="L39" s="124"/>
    </row>
    <row r="40" spans="1:14">
      <c r="A40" s="39"/>
      <c r="B40" s="125"/>
      <c r="C40" s="126"/>
      <c r="D40" s="126"/>
      <c r="E40" s="126"/>
      <c r="F40" s="126"/>
      <c r="G40" s="126"/>
      <c r="H40" s="127"/>
      <c r="I40" s="20"/>
      <c r="J40" s="20"/>
      <c r="K40" s="123"/>
      <c r="L40" s="124"/>
    </row>
    <row r="41" spans="1:14">
      <c r="A41" s="39"/>
      <c r="B41" s="125"/>
      <c r="C41" s="126"/>
      <c r="D41" s="126"/>
      <c r="E41" s="126"/>
      <c r="F41" s="126"/>
      <c r="G41" s="126"/>
      <c r="H41" s="127"/>
      <c r="I41" s="20"/>
      <c r="J41" s="20"/>
      <c r="K41" s="123"/>
      <c r="L41" s="124"/>
    </row>
    <row r="42" spans="1:14">
      <c r="A42" s="39"/>
      <c r="B42" s="125"/>
      <c r="C42" s="126"/>
      <c r="D42" s="126"/>
      <c r="E42" s="126"/>
      <c r="F42" s="126"/>
      <c r="G42" s="126"/>
      <c r="H42" s="127"/>
      <c r="I42" s="20"/>
      <c r="J42" s="20"/>
      <c r="K42" s="123"/>
      <c r="L42" s="124"/>
    </row>
    <row r="43" spans="1:14">
      <c r="A43" s="39"/>
      <c r="B43" s="125"/>
      <c r="C43" s="126"/>
      <c r="D43" s="126"/>
      <c r="E43" s="126"/>
      <c r="F43" s="126"/>
      <c r="G43" s="126"/>
      <c r="H43" s="127"/>
      <c r="I43" s="20"/>
      <c r="J43" s="20"/>
      <c r="K43" s="123"/>
      <c r="L43" s="124"/>
      <c r="N43" s="50"/>
    </row>
    <row r="44" spans="1:14">
      <c r="A44" s="39"/>
      <c r="B44" s="125"/>
      <c r="C44" s="126"/>
      <c r="D44" s="126"/>
      <c r="E44" s="126"/>
      <c r="F44" s="126"/>
      <c r="G44" s="126"/>
      <c r="H44" s="127"/>
      <c r="I44" s="20"/>
      <c r="J44" s="39"/>
      <c r="K44" s="121"/>
      <c r="L44" s="122"/>
    </row>
    <row r="45" spans="1:14">
      <c r="A45" s="39"/>
      <c r="B45" s="125"/>
      <c r="C45" s="126"/>
      <c r="D45" s="126"/>
      <c r="E45" s="126"/>
      <c r="F45" s="126"/>
      <c r="G45" s="126"/>
      <c r="H45" s="127"/>
      <c r="I45" s="20"/>
      <c r="J45" s="39"/>
      <c r="K45" s="121"/>
      <c r="L45" s="122"/>
    </row>
    <row r="46" spans="1:14">
      <c r="A46" s="39"/>
      <c r="B46" s="125"/>
      <c r="C46" s="126"/>
      <c r="D46" s="126"/>
      <c r="E46" s="126"/>
      <c r="F46" s="126"/>
      <c r="G46" s="126"/>
      <c r="H46" s="127"/>
      <c r="I46" s="20"/>
      <c r="J46" s="20"/>
      <c r="K46" s="123"/>
      <c r="L46" s="124"/>
    </row>
    <row r="47" spans="1:14" ht="14.25" customHeight="1">
      <c r="A47" s="39"/>
      <c r="B47" s="125"/>
      <c r="C47" s="126"/>
      <c r="D47" s="126"/>
      <c r="E47" s="126"/>
      <c r="F47" s="126"/>
      <c r="G47" s="126"/>
      <c r="H47" s="127"/>
      <c r="I47" s="20"/>
      <c r="J47" s="20"/>
      <c r="K47" s="121"/>
      <c r="L47" s="122"/>
    </row>
    <row r="48" spans="1:14" ht="14.25" customHeight="1">
      <c r="A48" s="39"/>
      <c r="B48" s="125"/>
      <c r="C48" s="126"/>
      <c r="D48" s="126"/>
      <c r="E48" s="126"/>
      <c r="F48" s="126"/>
      <c r="G48" s="126"/>
      <c r="H48" s="127"/>
      <c r="I48" s="20"/>
      <c r="J48" s="20"/>
      <c r="K48" s="123"/>
      <c r="L48" s="124"/>
    </row>
    <row r="49" spans="1:15" ht="14.25" customHeight="1">
      <c r="A49" s="39"/>
      <c r="B49" s="125"/>
      <c r="C49" s="126"/>
      <c r="D49" s="126"/>
      <c r="E49" s="126"/>
      <c r="F49" s="126"/>
      <c r="G49" s="126"/>
      <c r="H49" s="127"/>
      <c r="I49" s="20"/>
      <c r="J49" s="20"/>
      <c r="K49" s="123"/>
      <c r="L49" s="124"/>
    </row>
    <row r="50" spans="1:15">
      <c r="A50" s="39"/>
      <c r="B50" s="125"/>
      <c r="C50" s="126"/>
      <c r="D50" s="126"/>
      <c r="E50" s="126"/>
      <c r="F50" s="126"/>
      <c r="G50" s="126"/>
      <c r="H50" s="127"/>
      <c r="I50" s="20"/>
      <c r="J50" s="20"/>
      <c r="K50" s="121"/>
      <c r="L50" s="122"/>
    </row>
    <row r="51" spans="1:15">
      <c r="A51" s="39"/>
      <c r="B51" s="125"/>
      <c r="C51" s="126"/>
      <c r="D51" s="126"/>
      <c r="E51" s="126"/>
      <c r="F51" s="126"/>
      <c r="G51" s="126"/>
      <c r="H51" s="127"/>
      <c r="I51" s="20"/>
      <c r="J51" s="20"/>
      <c r="K51" s="121"/>
      <c r="L51" s="122"/>
    </row>
    <row r="52" spans="1:15">
      <c r="A52" s="39"/>
      <c r="B52" s="125"/>
      <c r="C52" s="126"/>
      <c r="D52" s="126"/>
      <c r="E52" s="126"/>
      <c r="F52" s="126"/>
      <c r="G52" s="126"/>
      <c r="H52" s="127"/>
      <c r="I52" s="20"/>
      <c r="J52" s="20"/>
      <c r="K52" s="123"/>
      <c r="L52" s="124"/>
    </row>
    <row r="53" spans="1:15">
      <c r="A53" s="39"/>
      <c r="B53" s="128"/>
      <c r="C53" s="129"/>
      <c r="D53" s="129"/>
      <c r="E53" s="129"/>
      <c r="F53" s="129"/>
      <c r="G53" s="129"/>
      <c r="H53" s="130"/>
      <c r="I53" s="20"/>
      <c r="J53" s="20"/>
      <c r="K53" s="123"/>
      <c r="L53" s="124"/>
    </row>
    <row r="54" spans="1:15">
      <c r="A54" s="39"/>
      <c r="B54" s="176"/>
      <c r="C54" s="177"/>
      <c r="D54" s="177"/>
      <c r="E54" s="177"/>
      <c r="F54" s="177"/>
      <c r="G54" s="177"/>
      <c r="H54" s="178"/>
      <c r="I54" s="20"/>
      <c r="J54" s="20"/>
      <c r="K54" s="123"/>
      <c r="L54" s="124"/>
    </row>
    <row r="55" spans="1:15">
      <c r="A55" s="39"/>
      <c r="B55" s="176"/>
      <c r="C55" s="177"/>
      <c r="D55" s="177"/>
      <c r="E55" s="177"/>
      <c r="F55" s="177"/>
      <c r="G55" s="177"/>
      <c r="H55" s="178"/>
      <c r="I55" s="20"/>
      <c r="J55" s="20"/>
      <c r="K55" s="123"/>
      <c r="L55" s="124"/>
    </row>
    <row r="56" spans="1:15">
      <c r="A56" s="39"/>
      <c r="B56" s="176"/>
      <c r="C56" s="177"/>
      <c r="D56" s="177"/>
      <c r="E56" s="177"/>
      <c r="F56" s="177"/>
      <c r="G56" s="177"/>
      <c r="H56" s="178"/>
      <c r="I56" s="20"/>
      <c r="J56" s="20"/>
      <c r="K56" s="121"/>
      <c r="L56" s="122"/>
    </row>
    <row r="57" spans="1:15">
      <c r="A57" s="39"/>
      <c r="B57" s="128"/>
      <c r="C57" s="179"/>
      <c r="D57" s="179"/>
      <c r="E57" s="179"/>
      <c r="F57" s="179"/>
      <c r="G57" s="179"/>
      <c r="H57" s="130"/>
      <c r="I57" s="20"/>
      <c r="J57" s="20"/>
      <c r="K57" s="121"/>
      <c r="L57" s="122"/>
    </row>
    <row r="58" spans="1:15">
      <c r="A58" s="39"/>
      <c r="B58" s="176"/>
      <c r="C58" s="177"/>
      <c r="D58" s="177"/>
      <c r="E58" s="177"/>
      <c r="F58" s="177"/>
      <c r="G58" s="177"/>
      <c r="H58" s="178"/>
      <c r="I58" s="20"/>
      <c r="J58" s="20"/>
      <c r="K58" s="121"/>
      <c r="L58" s="122"/>
    </row>
    <row r="59" spans="1:15">
      <c r="A59" s="39"/>
      <c r="B59" s="125"/>
      <c r="C59" s="126"/>
      <c r="D59" s="126"/>
      <c r="E59" s="126"/>
      <c r="F59" s="126"/>
      <c r="G59" s="126"/>
      <c r="H59" s="127"/>
      <c r="I59" s="20"/>
      <c r="J59" s="20"/>
      <c r="K59" s="121"/>
      <c r="L59" s="122"/>
    </row>
    <row r="60" spans="1:15">
      <c r="A60" s="39"/>
      <c r="B60" s="125"/>
      <c r="C60" s="126"/>
      <c r="D60" s="126"/>
      <c r="E60" s="126"/>
      <c r="F60" s="126"/>
      <c r="G60" s="126"/>
      <c r="H60" s="127"/>
      <c r="I60" s="20"/>
      <c r="J60" s="20"/>
      <c r="K60" s="123"/>
      <c r="L60" s="124"/>
    </row>
    <row r="61" spans="1:15">
      <c r="A61" s="39"/>
      <c r="B61" s="125"/>
      <c r="C61" s="126"/>
      <c r="D61" s="126"/>
      <c r="E61" s="126"/>
      <c r="F61" s="126"/>
      <c r="G61" s="126"/>
      <c r="H61" s="127"/>
      <c r="I61" s="20"/>
      <c r="J61" s="39"/>
      <c r="K61" s="121"/>
      <c r="L61" s="122"/>
      <c r="O61" s="49"/>
    </row>
    <row r="62" spans="1:15">
      <c r="A62" s="39"/>
      <c r="B62" s="125"/>
      <c r="C62" s="126"/>
      <c r="D62" s="126"/>
      <c r="E62" s="126"/>
      <c r="F62" s="126"/>
      <c r="G62" s="126"/>
      <c r="H62" s="127"/>
      <c r="I62" s="20"/>
      <c r="J62" s="39"/>
      <c r="K62" s="121"/>
      <c r="L62" s="122"/>
    </row>
    <row r="63" spans="1:15">
      <c r="A63" s="39"/>
      <c r="B63" s="125"/>
      <c r="C63" s="126"/>
      <c r="D63" s="126"/>
      <c r="E63" s="126"/>
      <c r="F63" s="126"/>
      <c r="G63" s="126"/>
      <c r="H63" s="127"/>
      <c r="I63" s="20"/>
      <c r="J63" s="39"/>
      <c r="K63" s="121"/>
      <c r="L63" s="122"/>
    </row>
    <row r="64" spans="1:15">
      <c r="A64" s="20"/>
      <c r="B64" s="148"/>
      <c r="C64" s="149"/>
      <c r="D64" s="149"/>
      <c r="E64" s="149"/>
      <c r="F64" s="149"/>
      <c r="G64" s="149"/>
      <c r="H64" s="150"/>
      <c r="I64" s="20"/>
      <c r="J64" s="20"/>
      <c r="K64" s="123"/>
      <c r="L64" s="124"/>
    </row>
    <row r="65" spans="1:12" ht="15.75" thickBot="1">
      <c r="A65" s="20"/>
      <c r="B65" s="148"/>
      <c r="C65" s="149"/>
      <c r="D65" s="149"/>
      <c r="E65" s="149"/>
      <c r="F65" s="149"/>
      <c r="G65" s="149"/>
      <c r="H65" s="150"/>
      <c r="I65" s="20"/>
      <c r="J65" s="20"/>
      <c r="K65" s="123"/>
      <c r="L65" s="124"/>
    </row>
    <row r="66" spans="1:12" ht="16.5" thickBot="1">
      <c r="A66" s="19"/>
      <c r="B66" s="21"/>
      <c r="C66" s="22"/>
      <c r="D66" s="22"/>
      <c r="E66" s="22"/>
      <c r="F66" s="22"/>
      <c r="G66" s="22"/>
      <c r="H66" s="23"/>
      <c r="I66" s="19"/>
      <c r="J66" s="19"/>
      <c r="K66" s="174"/>
      <c r="L66" s="175"/>
    </row>
    <row r="67" spans="1:12" ht="24" customHeight="1"/>
    <row r="68" spans="1:12">
      <c r="D68" s="2"/>
      <c r="G68" s="25"/>
    </row>
    <row r="69" spans="1:12" ht="24" customHeight="1" thickBot="1">
      <c r="B69" s="2"/>
    </row>
    <row r="70" spans="1:12" ht="15.75" customHeight="1">
      <c r="A70" s="14"/>
      <c r="B70" s="151"/>
      <c r="C70" s="152"/>
      <c r="D70" s="152"/>
      <c r="E70" s="152"/>
      <c r="F70" s="151"/>
      <c r="G70" s="152"/>
      <c r="H70" s="173"/>
      <c r="I70" s="151"/>
      <c r="J70" s="152"/>
      <c r="K70" s="152"/>
      <c r="L70" s="173"/>
    </row>
    <row r="71" spans="1:12" ht="15.75" customHeight="1" thickBot="1">
      <c r="A71" s="15"/>
      <c r="B71" s="153"/>
      <c r="C71" s="154"/>
      <c r="D71" s="154"/>
      <c r="E71" s="154"/>
      <c r="F71" s="153"/>
      <c r="G71" s="154"/>
      <c r="H71" s="155"/>
      <c r="I71" s="153"/>
      <c r="J71" s="154"/>
      <c r="K71" s="154"/>
      <c r="L71" s="155"/>
    </row>
    <row r="72" spans="1:12">
      <c r="A72" s="28"/>
      <c r="B72" s="180"/>
      <c r="C72" s="181"/>
      <c r="D72" s="181"/>
      <c r="E72" s="182"/>
      <c r="F72" s="183"/>
      <c r="G72" s="184"/>
      <c r="H72" s="185"/>
      <c r="I72" s="183"/>
      <c r="J72" s="184"/>
      <c r="K72" s="184"/>
      <c r="L72" s="185"/>
    </row>
    <row r="73" spans="1:12">
      <c r="A73" s="20"/>
      <c r="B73" s="148"/>
      <c r="C73" s="149"/>
      <c r="D73" s="149"/>
      <c r="E73" s="150"/>
      <c r="F73" s="186"/>
      <c r="G73" s="187"/>
      <c r="H73" s="188"/>
      <c r="I73" s="159"/>
      <c r="J73" s="160"/>
      <c r="K73" s="160"/>
      <c r="L73" s="161"/>
    </row>
    <row r="74" spans="1:12">
      <c r="A74" s="20"/>
      <c r="B74" s="148"/>
      <c r="C74" s="149"/>
      <c r="D74" s="149"/>
      <c r="E74" s="150"/>
      <c r="F74" s="159"/>
      <c r="G74" s="160"/>
      <c r="H74" s="161"/>
      <c r="I74" s="159"/>
      <c r="J74" s="160"/>
      <c r="K74" s="160"/>
      <c r="L74" s="161"/>
    </row>
    <row r="75" spans="1:12">
      <c r="A75" s="20"/>
      <c r="B75" s="148"/>
      <c r="C75" s="149"/>
      <c r="D75" s="149"/>
      <c r="E75" s="150"/>
      <c r="F75" s="159"/>
      <c r="G75" s="160"/>
      <c r="H75" s="161"/>
      <c r="I75" s="159"/>
      <c r="J75" s="160"/>
      <c r="K75" s="160"/>
      <c r="L75" s="161"/>
    </row>
    <row r="76" spans="1:12">
      <c r="A76" s="20"/>
      <c r="B76" s="148"/>
      <c r="C76" s="149"/>
      <c r="D76" s="149"/>
      <c r="E76" s="150"/>
      <c r="F76" s="159"/>
      <c r="G76" s="160"/>
      <c r="H76" s="161"/>
      <c r="I76" s="159"/>
      <c r="J76" s="160"/>
      <c r="K76" s="160"/>
      <c r="L76" s="161"/>
    </row>
    <row r="77" spans="1:12">
      <c r="A77" s="20"/>
      <c r="B77" s="148"/>
      <c r="C77" s="149"/>
      <c r="D77" s="149"/>
      <c r="E77" s="150"/>
      <c r="F77" s="159"/>
      <c r="G77" s="160"/>
      <c r="H77" s="161"/>
      <c r="I77" s="159"/>
      <c r="J77" s="160"/>
      <c r="K77" s="160"/>
      <c r="L77" s="161"/>
    </row>
    <row r="78" spans="1:12" ht="15.75" thickBot="1">
      <c r="A78" s="29"/>
      <c r="B78" s="156"/>
      <c r="C78" s="157"/>
      <c r="D78" s="157"/>
      <c r="E78" s="158"/>
      <c r="F78" s="145"/>
      <c r="G78" s="146"/>
      <c r="H78" s="147"/>
      <c r="I78" s="145"/>
      <c r="J78" s="146"/>
      <c r="K78" s="146"/>
      <c r="L78" s="147"/>
    </row>
    <row r="80" spans="1:12">
      <c r="A80" s="32"/>
      <c r="B80" s="2"/>
    </row>
    <row r="81" spans="1:11">
      <c r="A81" s="30"/>
    </row>
    <row r="82" spans="1:11">
      <c r="A82" s="31"/>
    </row>
    <row r="83" spans="1:11">
      <c r="A83" s="126"/>
      <c r="B83" s="126"/>
      <c r="C83" s="126"/>
      <c r="D83" s="126"/>
      <c r="E83" s="126"/>
      <c r="F83" s="41"/>
    </row>
    <row r="84" spans="1:11">
      <c r="A84" s="30"/>
      <c r="C84" s="41"/>
      <c r="G84" s="2"/>
    </row>
    <row r="85" spans="1:11">
      <c r="A85" s="30"/>
      <c r="E85" s="2"/>
      <c r="K85" s="2"/>
    </row>
    <row r="86" spans="1:11">
      <c r="A86" s="30"/>
    </row>
    <row r="87" spans="1:11">
      <c r="A87" s="46"/>
    </row>
    <row r="88" spans="1:11">
      <c r="A88" s="46"/>
    </row>
    <row r="89" spans="1:11">
      <c r="A89" s="30"/>
    </row>
    <row r="90" spans="1:11">
      <c r="A90" s="30"/>
    </row>
    <row r="92" spans="1:11">
      <c r="A92" s="30"/>
      <c r="B92" s="2"/>
    </row>
    <row r="93" spans="1:11">
      <c r="A93" s="30"/>
    </row>
    <row r="94" spans="1:11">
      <c r="A94" s="47"/>
      <c r="J94" s="26"/>
    </row>
    <row r="95" spans="1:11">
      <c r="A95" s="47"/>
      <c r="J95" s="26"/>
    </row>
    <row r="96" spans="1:11">
      <c r="A96" s="47"/>
      <c r="J96" s="38"/>
    </row>
    <row r="97" spans="1:11">
      <c r="A97" s="47"/>
      <c r="J97" s="26"/>
    </row>
    <row r="98" spans="1:11">
      <c r="A98" s="47"/>
      <c r="J98" s="26"/>
    </row>
    <row r="99" spans="1:11">
      <c r="A99" s="47"/>
      <c r="J99" s="26"/>
    </row>
    <row r="100" spans="1:11">
      <c r="A100" s="47"/>
      <c r="J100" s="26"/>
    </row>
    <row r="101" spans="1:11">
      <c r="A101" s="47"/>
      <c r="J101" s="26"/>
    </row>
    <row r="102" spans="1:11">
      <c r="A102" s="47"/>
      <c r="J102" s="26"/>
    </row>
    <row r="103" spans="1:11">
      <c r="A103" s="47"/>
      <c r="J103" s="26"/>
    </row>
    <row r="104" spans="1:11">
      <c r="A104" s="57"/>
      <c r="J104" s="26"/>
    </row>
    <row r="105" spans="1:11">
      <c r="A105" s="47"/>
      <c r="J105" s="26"/>
    </row>
    <row r="106" spans="1:11">
      <c r="A106" s="47"/>
      <c r="J106" s="26"/>
    </row>
    <row r="107" spans="1:11">
      <c r="A107" s="57"/>
      <c r="J107" s="26"/>
    </row>
    <row r="108" spans="1:11">
      <c r="A108" s="46"/>
      <c r="J108" s="26"/>
    </row>
    <row r="109" spans="1:11" ht="18.75" customHeight="1">
      <c r="A109" s="33"/>
      <c r="J109" s="7"/>
      <c r="K109" s="34"/>
    </row>
    <row r="110" spans="1:11" ht="18.75" customHeight="1">
      <c r="A110" s="33"/>
      <c r="J110" s="7"/>
      <c r="K110" s="34"/>
    </row>
    <row r="111" spans="1:11" ht="13.5" customHeight="1">
      <c r="A111" s="42"/>
      <c r="H111" s="2"/>
      <c r="J111" s="7"/>
      <c r="K111" s="7"/>
    </row>
    <row r="112" spans="1:11">
      <c r="A112" s="42"/>
      <c r="C112" s="25"/>
      <c r="D112" s="2"/>
      <c r="E112" s="36"/>
      <c r="H112" s="8"/>
    </row>
  </sheetData>
  <mergeCells count="140">
    <mergeCell ref="K61:L61"/>
    <mergeCell ref="B62:H62"/>
    <mergeCell ref="K62:L62"/>
    <mergeCell ref="B63:H63"/>
    <mergeCell ref="K65:L65"/>
    <mergeCell ref="K64:L64"/>
    <mergeCell ref="I76:L76"/>
    <mergeCell ref="I77:L77"/>
    <mergeCell ref="I78:L78"/>
    <mergeCell ref="I71:L71"/>
    <mergeCell ref="B72:E72"/>
    <mergeCell ref="B73:E73"/>
    <mergeCell ref="F72:H72"/>
    <mergeCell ref="F73:H73"/>
    <mergeCell ref="I72:L72"/>
    <mergeCell ref="I73:L73"/>
    <mergeCell ref="B74:E74"/>
    <mergeCell ref="B75:E75"/>
    <mergeCell ref="F74:H74"/>
    <mergeCell ref="F75:H75"/>
    <mergeCell ref="I74:L74"/>
    <mergeCell ref="I75:L75"/>
    <mergeCell ref="B34:H34"/>
    <mergeCell ref="K34:L34"/>
    <mergeCell ref="K35:L35"/>
    <mergeCell ref="K36:L36"/>
    <mergeCell ref="K38:L38"/>
    <mergeCell ref="K39:L39"/>
    <mergeCell ref="K40:L40"/>
    <mergeCell ref="B37:H37"/>
    <mergeCell ref="K37:L37"/>
    <mergeCell ref="B57:H57"/>
    <mergeCell ref="K41:L41"/>
    <mergeCell ref="B47:H47"/>
    <mergeCell ref="B49:H49"/>
    <mergeCell ref="B48:H48"/>
    <mergeCell ref="B58:H58"/>
    <mergeCell ref="B59:H59"/>
    <mergeCell ref="K52:L52"/>
    <mergeCell ref="K54:L54"/>
    <mergeCell ref="B42:H42"/>
    <mergeCell ref="B52:H52"/>
    <mergeCell ref="B54:H54"/>
    <mergeCell ref="B55:H55"/>
    <mergeCell ref="K60:L60"/>
    <mergeCell ref="F70:H70"/>
    <mergeCell ref="I70:L70"/>
    <mergeCell ref="B44:H44"/>
    <mergeCell ref="B45:H45"/>
    <mergeCell ref="B46:H46"/>
    <mergeCell ref="K44:L44"/>
    <mergeCell ref="K45:L45"/>
    <mergeCell ref="K46:L46"/>
    <mergeCell ref="K66:L66"/>
    <mergeCell ref="B65:H65"/>
    <mergeCell ref="B50:H50"/>
    <mergeCell ref="K47:L47"/>
    <mergeCell ref="K48:L48"/>
    <mergeCell ref="K49:L49"/>
    <mergeCell ref="K50:L50"/>
    <mergeCell ref="K51:L51"/>
    <mergeCell ref="B51:H51"/>
    <mergeCell ref="K55:L55"/>
    <mergeCell ref="K56:L56"/>
    <mergeCell ref="K57:L57"/>
    <mergeCell ref="K58:L58"/>
    <mergeCell ref="K59:L59"/>
    <mergeCell ref="B56:H56"/>
    <mergeCell ref="A1:L1"/>
    <mergeCell ref="A2:L2"/>
    <mergeCell ref="A6:B6"/>
    <mergeCell ref="K25:L25"/>
    <mergeCell ref="K21:L21"/>
    <mergeCell ref="K22:L22"/>
    <mergeCell ref="K23:L23"/>
    <mergeCell ref="K24:L24"/>
    <mergeCell ref="A20:B20"/>
    <mergeCell ref="K3:L3"/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A83:E83"/>
    <mergeCell ref="B22:H22"/>
    <mergeCell ref="B24:H24"/>
    <mergeCell ref="B25:H25"/>
    <mergeCell ref="B28:H28"/>
    <mergeCell ref="B31:H31"/>
    <mergeCell ref="B32:H32"/>
    <mergeCell ref="B36:H36"/>
    <mergeCell ref="B29:H29"/>
    <mergeCell ref="B30:H30"/>
    <mergeCell ref="B35:H35"/>
    <mergeCell ref="B38:H38"/>
    <mergeCell ref="B70:E70"/>
    <mergeCell ref="B71:E71"/>
    <mergeCell ref="F71:H71"/>
    <mergeCell ref="B76:E76"/>
    <mergeCell ref="B77:E77"/>
    <mergeCell ref="B78:E78"/>
    <mergeCell ref="F76:H76"/>
    <mergeCell ref="F77:H77"/>
    <mergeCell ref="F78:H78"/>
    <mergeCell ref="B64:H64"/>
    <mergeCell ref="B26:H26"/>
    <mergeCell ref="B60:H60"/>
    <mergeCell ref="K18:L18"/>
    <mergeCell ref="K19:L19"/>
    <mergeCell ref="K20:L20"/>
    <mergeCell ref="K63:L63"/>
    <mergeCell ref="K42:L42"/>
    <mergeCell ref="B61:H61"/>
    <mergeCell ref="B43:H43"/>
    <mergeCell ref="K43:L43"/>
    <mergeCell ref="B53:H53"/>
    <mergeCell ref="K53:L53"/>
    <mergeCell ref="B27:H27"/>
    <mergeCell ref="B39:H39"/>
    <mergeCell ref="B40:H40"/>
    <mergeCell ref="B41:H41"/>
    <mergeCell ref="B21:H21"/>
    <mergeCell ref="K30:L30"/>
    <mergeCell ref="K31:L31"/>
    <mergeCell ref="K32:L32"/>
    <mergeCell ref="K33:L33"/>
    <mergeCell ref="K26:L26"/>
    <mergeCell ref="K27:L27"/>
    <mergeCell ref="K28:L28"/>
    <mergeCell ref="K29:L29"/>
    <mergeCell ref="B33:H33"/>
  </mergeCells>
  <pageMargins left="0.2" right="0.11811023622047245" top="0.21" bottom="0.25" header="0.21" footer="0.31496062992125984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4"/>
  <sheetViews>
    <sheetView tabSelected="1" topLeftCell="A55" workbookViewId="0">
      <selection activeCell="K74" sqref="K74"/>
    </sheetView>
  </sheetViews>
  <sheetFormatPr defaultRowHeight="15"/>
  <cols>
    <col min="1" max="1" width="6.5703125" customWidth="1"/>
    <col min="2" max="2" width="8.7109375" customWidth="1"/>
    <col min="3" max="3" width="11.28515625" customWidth="1"/>
    <col min="4" max="4" width="8.7109375" customWidth="1"/>
    <col min="5" max="5" width="9.28515625" customWidth="1"/>
    <col min="6" max="6" width="9" customWidth="1"/>
    <col min="7" max="7" width="12.7109375" customWidth="1"/>
    <col min="8" max="8" width="7" customWidth="1"/>
    <col min="9" max="9" width="6.7109375" customWidth="1"/>
    <col min="10" max="11" width="10.42578125" customWidth="1"/>
    <col min="12" max="12" width="1.28515625" customWidth="1"/>
  </cols>
  <sheetData>
    <row r="1" spans="1:12" ht="10.5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98" t="s">
        <v>117</v>
      </c>
      <c r="L1" s="49"/>
    </row>
    <row r="2" spans="1:12" ht="18.75">
      <c r="A2" s="233" t="s">
        <v>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1:12" ht="18.75">
      <c r="A3" s="233" t="s">
        <v>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</row>
    <row r="4" spans="1:12" ht="18.75">
      <c r="A4" s="61"/>
      <c r="B4" s="96"/>
      <c r="C4" s="62" t="s">
        <v>2</v>
      </c>
      <c r="D4" s="63" t="s">
        <v>109</v>
      </c>
      <c r="E4" s="233" t="s">
        <v>74</v>
      </c>
      <c r="F4" s="233"/>
      <c r="G4" s="233"/>
      <c r="H4" s="96">
        <v>2014</v>
      </c>
      <c r="I4" s="115" t="s">
        <v>122</v>
      </c>
      <c r="J4" s="64"/>
      <c r="K4" s="49"/>
      <c r="L4" s="49"/>
    </row>
    <row r="5" spans="1:12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15.75">
      <c r="A6" s="65" t="s">
        <v>110</v>
      </c>
      <c r="B6" s="93">
        <f>H4</f>
        <v>2014</v>
      </c>
      <c r="C6" s="49" t="s">
        <v>72</v>
      </c>
      <c r="D6" s="102" t="s">
        <v>95</v>
      </c>
      <c r="E6" s="105">
        <v>10055.700000000001</v>
      </c>
      <c r="F6" s="49" t="s">
        <v>58</v>
      </c>
      <c r="G6" s="49"/>
      <c r="H6" s="49"/>
      <c r="I6" s="49"/>
      <c r="J6" s="49"/>
      <c r="K6" s="49"/>
      <c r="L6" s="49"/>
    </row>
    <row r="7" spans="1:12" ht="15.75">
      <c r="A7" s="234">
        <v>4481843</v>
      </c>
      <c r="B7" s="234"/>
      <c r="C7" s="67" t="s">
        <v>3</v>
      </c>
      <c r="D7" s="49"/>
      <c r="E7" s="49"/>
      <c r="F7" s="49"/>
      <c r="G7" s="68">
        <f>A7-J8</f>
        <v>3543143.77</v>
      </c>
      <c r="H7" s="66" t="s">
        <v>85</v>
      </c>
      <c r="I7" s="69">
        <f>(G7/A7)*100</f>
        <v>79.055508414730284</v>
      </c>
      <c r="J7" s="49" t="s">
        <v>4</v>
      </c>
      <c r="K7" s="49"/>
      <c r="L7" s="49"/>
    </row>
    <row r="8" spans="1:12">
      <c r="A8" s="49" t="s">
        <v>5</v>
      </c>
      <c r="B8" s="49"/>
      <c r="C8" s="49"/>
      <c r="D8" s="49"/>
      <c r="E8" s="49"/>
      <c r="F8" s="49"/>
      <c r="G8" s="49"/>
      <c r="H8" s="49"/>
      <c r="I8" s="49"/>
      <c r="J8" s="74">
        <v>938699.23</v>
      </c>
      <c r="K8" s="49" t="s">
        <v>6</v>
      </c>
      <c r="L8" s="49"/>
    </row>
    <row r="9" spans="1:12">
      <c r="A9" s="49" t="s">
        <v>7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>
      <c r="A10" s="114" t="s">
        <v>111</v>
      </c>
      <c r="B10" s="56">
        <v>46681.52</v>
      </c>
      <c r="C10" s="49" t="s">
        <v>12</v>
      </c>
      <c r="D10" s="49"/>
      <c r="E10" s="93" t="s">
        <v>89</v>
      </c>
      <c r="F10" s="71">
        <v>58753.7</v>
      </c>
      <c r="G10" s="49" t="s">
        <v>12</v>
      </c>
      <c r="H10" s="49"/>
      <c r="I10" s="114" t="s">
        <v>115</v>
      </c>
      <c r="J10" s="56">
        <v>19817.29</v>
      </c>
      <c r="K10" s="49" t="s">
        <v>12</v>
      </c>
      <c r="L10" s="49"/>
    </row>
    <row r="11" spans="1:12">
      <c r="A11" s="114" t="s">
        <v>112</v>
      </c>
      <c r="B11" s="56">
        <v>15676.08</v>
      </c>
      <c r="C11" s="49" t="s">
        <v>12</v>
      </c>
      <c r="D11" s="49"/>
      <c r="E11" s="93" t="s">
        <v>88</v>
      </c>
      <c r="F11" s="71">
        <v>60626.31</v>
      </c>
      <c r="G11" s="49" t="s">
        <v>12</v>
      </c>
      <c r="H11" s="49"/>
      <c r="I11" s="114" t="s">
        <v>90</v>
      </c>
      <c r="J11" s="56">
        <v>14033.06</v>
      </c>
      <c r="K11" s="49" t="s">
        <v>12</v>
      </c>
      <c r="L11" s="49"/>
    </row>
    <row r="12" spans="1:12">
      <c r="A12" s="114" t="s">
        <v>113</v>
      </c>
      <c r="B12" s="56">
        <v>22045.119999999999</v>
      </c>
      <c r="C12" s="49" t="s">
        <v>12</v>
      </c>
      <c r="D12" s="49"/>
      <c r="E12" s="114" t="s">
        <v>114</v>
      </c>
      <c r="F12" s="71">
        <v>15227.4</v>
      </c>
      <c r="G12" s="49" t="s">
        <v>12</v>
      </c>
      <c r="H12" s="49"/>
      <c r="I12" s="114" t="s">
        <v>116</v>
      </c>
      <c r="J12" s="56">
        <v>19126.45</v>
      </c>
      <c r="K12" s="49" t="s">
        <v>12</v>
      </c>
      <c r="L12" s="49"/>
    </row>
    <row r="13" spans="1:12" ht="11.25" customHeight="1">
      <c r="A13" s="49"/>
      <c r="B13" s="38"/>
      <c r="C13" s="49"/>
      <c r="D13" s="49"/>
      <c r="E13" s="49"/>
      <c r="F13" s="38"/>
      <c r="G13" s="49"/>
      <c r="H13" s="49"/>
      <c r="I13" s="49"/>
      <c r="J13" s="38"/>
      <c r="K13" s="49"/>
      <c r="L13" s="49"/>
    </row>
    <row r="14" spans="1:12" ht="15.75">
      <c r="A14" s="49" t="s">
        <v>61</v>
      </c>
      <c r="B14" s="49"/>
      <c r="C14" s="49"/>
      <c r="D14" s="49"/>
      <c r="E14" s="49"/>
      <c r="F14" s="49"/>
      <c r="G14" s="49"/>
      <c r="H14" s="49"/>
      <c r="I14" s="49"/>
      <c r="J14" s="38">
        <f>G15+G16+G17+G18</f>
        <v>938699.23</v>
      </c>
      <c r="K14" s="72"/>
      <c r="L14" s="49"/>
    </row>
    <row r="15" spans="1:12">
      <c r="A15" s="73" t="s">
        <v>8</v>
      </c>
      <c r="B15" s="49" t="s">
        <v>9</v>
      </c>
      <c r="C15" s="49"/>
      <c r="D15" s="49"/>
      <c r="E15" s="49"/>
      <c r="F15" s="49"/>
      <c r="G15" s="103">
        <f>(J8*43.5/100)</f>
        <v>408334.16505000001</v>
      </c>
      <c r="H15" s="49" t="s">
        <v>12</v>
      </c>
      <c r="I15" s="49"/>
      <c r="J15" s="49"/>
      <c r="K15" s="49"/>
      <c r="L15" s="49"/>
    </row>
    <row r="16" spans="1:12">
      <c r="A16" s="73" t="s">
        <v>8</v>
      </c>
      <c r="B16" s="49" t="s">
        <v>10</v>
      </c>
      <c r="C16" s="49"/>
      <c r="D16" s="49"/>
      <c r="E16" s="49"/>
      <c r="F16" s="49"/>
      <c r="G16" s="103">
        <f>(J8*36.6/100)</f>
        <v>343563.91818000004</v>
      </c>
      <c r="H16" s="49" t="s">
        <v>12</v>
      </c>
      <c r="I16" s="49"/>
      <c r="J16" s="49"/>
      <c r="K16" s="49"/>
      <c r="L16" s="49"/>
    </row>
    <row r="17" spans="1:12">
      <c r="A17" s="73" t="s">
        <v>8</v>
      </c>
      <c r="B17" s="49" t="s">
        <v>11</v>
      </c>
      <c r="C17" s="49"/>
      <c r="D17" s="49"/>
      <c r="E17" s="49"/>
      <c r="F17" s="49"/>
      <c r="G17" s="103">
        <f>(J8*12.5/100)</f>
        <v>117337.40375</v>
      </c>
      <c r="H17" s="49" t="s">
        <v>12</v>
      </c>
      <c r="I17" s="49"/>
      <c r="J17" s="49"/>
      <c r="K17" s="67"/>
      <c r="L17" s="75"/>
    </row>
    <row r="18" spans="1:12">
      <c r="A18" s="73" t="s">
        <v>8</v>
      </c>
      <c r="B18" s="49" t="s">
        <v>16</v>
      </c>
      <c r="C18" s="49"/>
      <c r="D18" s="49"/>
      <c r="E18" s="49"/>
      <c r="F18" s="49"/>
      <c r="G18" s="103">
        <f>(J8*7.4/100)</f>
        <v>69463.743019999994</v>
      </c>
      <c r="H18" s="49" t="s">
        <v>12</v>
      </c>
      <c r="I18" s="49"/>
      <c r="J18" s="49"/>
      <c r="K18" s="49"/>
      <c r="L18" s="49"/>
    </row>
    <row r="19" spans="1:12" ht="13.5" customHeight="1">
      <c r="A19" s="49"/>
      <c r="B19" s="49"/>
      <c r="C19" s="49"/>
      <c r="D19" s="49"/>
      <c r="E19" s="49"/>
      <c r="F19" s="49"/>
      <c r="G19" s="76"/>
      <c r="H19" s="49"/>
      <c r="I19" s="49"/>
      <c r="J19" s="49"/>
      <c r="K19" s="49"/>
      <c r="L19" s="49"/>
    </row>
    <row r="20" spans="1:12">
      <c r="A20" s="77" t="s">
        <v>13</v>
      </c>
      <c r="B20" s="49"/>
      <c r="C20" s="49"/>
      <c r="D20" s="49"/>
      <c r="E20" s="49"/>
      <c r="F20" s="49"/>
      <c r="G20" s="74">
        <f>E6*2*12</f>
        <v>241336.80000000002</v>
      </c>
      <c r="H20" s="49" t="s">
        <v>14</v>
      </c>
      <c r="I20" s="49"/>
      <c r="J20" s="49"/>
      <c r="K20" s="49"/>
      <c r="L20" s="49"/>
    </row>
    <row r="21" spans="1:12" ht="15.75" thickBot="1">
      <c r="A21" s="235">
        <f>(G20*I7/100)</f>
        <v>190790.03423184081</v>
      </c>
      <c r="B21" s="235"/>
      <c r="C21" s="49" t="s">
        <v>17</v>
      </c>
      <c r="D21" s="49"/>
      <c r="E21" s="49"/>
      <c r="F21" s="49"/>
      <c r="G21" s="49"/>
      <c r="H21" s="49"/>
      <c r="I21" s="49"/>
      <c r="J21" s="49"/>
      <c r="K21" s="49"/>
      <c r="L21" s="49"/>
    </row>
    <row r="22" spans="1:12">
      <c r="A22" s="78" t="s">
        <v>2</v>
      </c>
      <c r="B22" s="236" t="s">
        <v>23</v>
      </c>
      <c r="C22" s="237"/>
      <c r="D22" s="237"/>
      <c r="E22" s="237"/>
      <c r="F22" s="237"/>
      <c r="G22" s="237"/>
      <c r="H22" s="238"/>
      <c r="I22" s="78" t="s">
        <v>21</v>
      </c>
      <c r="J22" s="79" t="s">
        <v>20</v>
      </c>
      <c r="K22" s="236" t="s">
        <v>18</v>
      </c>
      <c r="L22" s="238"/>
    </row>
    <row r="23" spans="1:12" ht="15.75" thickBot="1">
      <c r="A23" s="80" t="s">
        <v>15</v>
      </c>
      <c r="B23" s="200"/>
      <c r="C23" s="120"/>
      <c r="D23" s="120"/>
      <c r="E23" s="120"/>
      <c r="F23" s="120"/>
      <c r="G23" s="120"/>
      <c r="H23" s="201"/>
      <c r="I23" s="80" t="s">
        <v>22</v>
      </c>
      <c r="J23" s="81"/>
      <c r="K23" s="224" t="s">
        <v>19</v>
      </c>
      <c r="L23" s="225"/>
    </row>
    <row r="24" spans="1:12" ht="15.75" thickBot="1">
      <c r="A24" s="86"/>
      <c r="B24" s="190" t="s">
        <v>94</v>
      </c>
      <c r="C24" s="191"/>
      <c r="D24" s="191"/>
      <c r="E24" s="191"/>
      <c r="F24" s="191"/>
      <c r="G24" s="191"/>
      <c r="H24" s="191"/>
      <c r="I24" s="99"/>
      <c r="J24" s="100"/>
      <c r="K24" s="192">
        <v>266144.39</v>
      </c>
      <c r="L24" s="193"/>
    </row>
    <row r="25" spans="1:12" ht="17.25">
      <c r="A25" s="82">
        <v>1</v>
      </c>
      <c r="B25" s="128" t="s">
        <v>91</v>
      </c>
      <c r="C25" s="179"/>
      <c r="D25" s="179"/>
      <c r="E25" s="179"/>
      <c r="F25" s="179"/>
      <c r="G25" s="179"/>
      <c r="H25" s="130"/>
      <c r="I25" s="84" t="s">
        <v>75</v>
      </c>
      <c r="J25" s="85">
        <v>1820.7</v>
      </c>
      <c r="K25" s="226">
        <f>1000*4</f>
        <v>4000</v>
      </c>
      <c r="L25" s="227"/>
    </row>
    <row r="26" spans="1:12">
      <c r="A26" s="82">
        <v>2</v>
      </c>
      <c r="B26" s="228" t="s">
        <v>96</v>
      </c>
      <c r="C26" s="229"/>
      <c r="D26" s="229"/>
      <c r="E26" s="229"/>
      <c r="F26" s="229"/>
      <c r="G26" s="229"/>
      <c r="H26" s="230"/>
      <c r="I26" s="106" t="s">
        <v>62</v>
      </c>
      <c r="J26" s="83">
        <v>4</v>
      </c>
      <c r="K26" s="222">
        <v>198.4</v>
      </c>
      <c r="L26" s="223"/>
    </row>
    <row r="27" spans="1:12">
      <c r="A27" s="82">
        <v>3</v>
      </c>
      <c r="B27" s="125" t="s">
        <v>97</v>
      </c>
      <c r="C27" s="126"/>
      <c r="D27" s="126"/>
      <c r="E27" s="126"/>
      <c r="F27" s="126"/>
      <c r="G27" s="126"/>
      <c r="H27" s="127"/>
      <c r="I27" s="106" t="s">
        <v>62</v>
      </c>
      <c r="J27" s="83">
        <v>4</v>
      </c>
      <c r="K27" s="222">
        <v>53.36</v>
      </c>
      <c r="L27" s="223"/>
    </row>
    <row r="28" spans="1:12">
      <c r="A28" s="82">
        <v>4</v>
      </c>
      <c r="B28" s="125" t="s">
        <v>98</v>
      </c>
      <c r="C28" s="126"/>
      <c r="D28" s="126"/>
      <c r="E28" s="126"/>
      <c r="F28" s="126"/>
      <c r="G28" s="126"/>
      <c r="H28" s="127"/>
      <c r="I28" s="107" t="s">
        <v>99</v>
      </c>
      <c r="J28" s="83">
        <v>1</v>
      </c>
      <c r="K28" s="231">
        <v>3537</v>
      </c>
      <c r="L28" s="232"/>
    </row>
    <row r="29" spans="1:12">
      <c r="A29" s="82">
        <v>5</v>
      </c>
      <c r="B29" s="128" t="s">
        <v>100</v>
      </c>
      <c r="C29" s="179"/>
      <c r="D29" s="179"/>
      <c r="E29" s="179"/>
      <c r="F29" s="179"/>
      <c r="G29" s="179"/>
      <c r="H29" s="130"/>
      <c r="I29" s="108" t="s">
        <v>101</v>
      </c>
      <c r="J29" s="83">
        <f>28.81+28.81</f>
        <v>57.62</v>
      </c>
      <c r="K29" s="222">
        <v>2000</v>
      </c>
      <c r="L29" s="223"/>
    </row>
    <row r="30" spans="1:12">
      <c r="A30" s="82">
        <v>6</v>
      </c>
      <c r="B30" s="128" t="s">
        <v>123</v>
      </c>
      <c r="C30" s="179"/>
      <c r="D30" s="179"/>
      <c r="E30" s="179"/>
      <c r="F30" s="179"/>
      <c r="G30" s="179"/>
      <c r="H30" s="130"/>
      <c r="I30" s="114" t="s">
        <v>62</v>
      </c>
      <c r="J30" s="83">
        <v>2</v>
      </c>
      <c r="K30" s="222">
        <f>2756+2500</f>
        <v>5256</v>
      </c>
      <c r="L30" s="223"/>
    </row>
    <row r="31" spans="1:12">
      <c r="A31" s="82">
        <v>7</v>
      </c>
      <c r="B31" s="125" t="s">
        <v>102</v>
      </c>
      <c r="C31" s="126"/>
      <c r="D31" s="126"/>
      <c r="E31" s="126"/>
      <c r="F31" s="126"/>
      <c r="G31" s="126"/>
      <c r="H31" s="127"/>
      <c r="I31" s="109" t="s">
        <v>62</v>
      </c>
      <c r="J31" s="83">
        <v>6</v>
      </c>
      <c r="K31" s="222">
        <f>380*6</f>
        <v>2280</v>
      </c>
      <c r="L31" s="223"/>
    </row>
    <row r="32" spans="1:12">
      <c r="A32" s="82">
        <v>8</v>
      </c>
      <c r="B32" s="128" t="s">
        <v>103</v>
      </c>
      <c r="C32" s="129"/>
      <c r="D32" s="129"/>
      <c r="E32" s="129"/>
      <c r="F32" s="129"/>
      <c r="G32" s="129"/>
      <c r="H32" s="130"/>
      <c r="I32" s="109" t="s">
        <v>62</v>
      </c>
      <c r="J32" s="83">
        <v>6</v>
      </c>
      <c r="K32" s="222">
        <f>250*6</f>
        <v>1500</v>
      </c>
      <c r="L32" s="223"/>
    </row>
    <row r="33" spans="1:12">
      <c r="A33" s="82">
        <v>9</v>
      </c>
      <c r="B33" s="125" t="s">
        <v>104</v>
      </c>
      <c r="C33" s="126"/>
      <c r="D33" s="126"/>
      <c r="E33" s="126"/>
      <c r="F33" s="126"/>
      <c r="G33" s="126"/>
      <c r="H33" s="127"/>
      <c r="I33" s="104" t="s">
        <v>62</v>
      </c>
      <c r="J33" s="110">
        <v>4</v>
      </c>
      <c r="K33" s="220">
        <f>6500*4</f>
        <v>26000</v>
      </c>
      <c r="L33" s="221"/>
    </row>
    <row r="34" spans="1:12">
      <c r="A34" s="82">
        <v>10</v>
      </c>
      <c r="B34" s="128" t="s">
        <v>124</v>
      </c>
      <c r="C34" s="179"/>
      <c r="D34" s="179"/>
      <c r="E34" s="179"/>
      <c r="F34" s="179"/>
      <c r="G34" s="179"/>
      <c r="H34" s="130"/>
      <c r="I34" s="111" t="s">
        <v>62</v>
      </c>
      <c r="J34" s="83">
        <v>1</v>
      </c>
      <c r="K34" s="222">
        <v>1640</v>
      </c>
      <c r="L34" s="223"/>
    </row>
    <row r="35" spans="1:12">
      <c r="A35" s="20"/>
      <c r="B35" s="148" t="s">
        <v>105</v>
      </c>
      <c r="C35" s="149"/>
      <c r="D35" s="149"/>
      <c r="E35" s="149"/>
      <c r="F35" s="149"/>
      <c r="G35" s="149"/>
      <c r="H35" s="149"/>
      <c r="I35" s="20"/>
      <c r="J35" s="95"/>
      <c r="K35" s="216">
        <f>SUM(K25:L34)</f>
        <v>46464.759999999995</v>
      </c>
      <c r="L35" s="217"/>
    </row>
    <row r="36" spans="1:12">
      <c r="A36" s="20"/>
      <c r="B36" s="128" t="s">
        <v>125</v>
      </c>
      <c r="C36" s="129"/>
      <c r="D36" s="129"/>
      <c r="E36" s="129"/>
      <c r="F36" s="129"/>
      <c r="G36" s="129"/>
      <c r="H36" s="130"/>
      <c r="I36" s="20"/>
      <c r="J36" s="95"/>
      <c r="K36" s="216">
        <f>K35*0.08</f>
        <v>3717.1807999999996</v>
      </c>
      <c r="L36" s="217"/>
    </row>
    <row r="37" spans="1:12" ht="15" customHeight="1" thickBot="1">
      <c r="A37" s="20"/>
      <c r="B37" t="s">
        <v>106</v>
      </c>
      <c r="I37" s="101"/>
      <c r="K37" s="218">
        <f>SUM(K35:L36)</f>
        <v>50181.940799999997</v>
      </c>
      <c r="L37" s="219"/>
    </row>
    <row r="38" spans="1:12" ht="18.75" customHeight="1" thickBot="1">
      <c r="A38" s="19"/>
      <c r="B38" s="21" t="s">
        <v>107</v>
      </c>
      <c r="C38" s="22"/>
      <c r="D38" s="22"/>
      <c r="E38" s="22"/>
      <c r="F38" s="22"/>
      <c r="G38" s="22"/>
      <c r="H38" s="23"/>
      <c r="I38" s="19"/>
      <c r="J38" s="19"/>
      <c r="K38" s="208">
        <f>K37+K24</f>
        <v>316326.3308</v>
      </c>
      <c r="L38" s="209"/>
    </row>
    <row r="39" spans="1:12">
      <c r="A39" s="49" t="s">
        <v>67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spans="1:12">
      <c r="A40" s="49" t="s">
        <v>24</v>
      </c>
      <c r="B40" s="49"/>
      <c r="C40" s="49"/>
      <c r="D40" s="93">
        <f>H4</f>
        <v>2014</v>
      </c>
      <c r="E40" s="49" t="s">
        <v>25</v>
      </c>
      <c r="F40" s="49"/>
      <c r="G40" s="87">
        <f>K38-G20</f>
        <v>74989.530799999979</v>
      </c>
      <c r="H40" s="49" t="s">
        <v>26</v>
      </c>
      <c r="I40" s="49"/>
      <c r="K40" s="49"/>
      <c r="L40" s="49"/>
    </row>
    <row r="41" spans="1:12" ht="15.75" thickBot="1">
      <c r="A41" s="49" t="s">
        <v>76</v>
      </c>
      <c r="B41" s="93">
        <f>H4</f>
        <v>2014</v>
      </c>
      <c r="C41" s="49" t="s">
        <v>27</v>
      </c>
      <c r="D41" s="49"/>
      <c r="E41" s="49"/>
      <c r="F41" s="49"/>
      <c r="G41" s="49"/>
      <c r="H41" s="49"/>
      <c r="I41" s="49"/>
      <c r="J41" s="49"/>
      <c r="K41" s="49"/>
      <c r="L41" s="49"/>
    </row>
    <row r="42" spans="1:12">
      <c r="A42" s="97" t="s">
        <v>2</v>
      </c>
      <c r="B42" s="210" t="s">
        <v>34</v>
      </c>
      <c r="C42" s="211"/>
      <c r="D42" s="211"/>
      <c r="E42" s="211"/>
      <c r="F42" s="210" t="s">
        <v>35</v>
      </c>
      <c r="G42" s="211"/>
      <c r="H42" s="212"/>
      <c r="I42" s="210" t="s">
        <v>36</v>
      </c>
      <c r="J42" s="211"/>
      <c r="K42" s="211"/>
      <c r="L42" s="212"/>
    </row>
    <row r="43" spans="1:12" ht="15.75" thickBot="1">
      <c r="A43" s="88"/>
      <c r="B43" s="213"/>
      <c r="C43" s="214"/>
      <c r="D43" s="214"/>
      <c r="E43" s="214"/>
      <c r="F43" s="213"/>
      <c r="G43" s="214"/>
      <c r="H43" s="215"/>
      <c r="I43" s="213" t="s">
        <v>78</v>
      </c>
      <c r="J43" s="214"/>
      <c r="K43" s="214"/>
      <c r="L43" s="215"/>
    </row>
    <row r="44" spans="1:12">
      <c r="A44" s="89" t="s">
        <v>28</v>
      </c>
      <c r="B44" s="202" t="s">
        <v>37</v>
      </c>
      <c r="C44" s="203"/>
      <c r="D44" s="203"/>
      <c r="E44" s="204"/>
      <c r="F44" s="205" t="s">
        <v>77</v>
      </c>
      <c r="G44" s="206"/>
      <c r="H44" s="207"/>
      <c r="I44" s="205" t="s">
        <v>79</v>
      </c>
      <c r="J44" s="206"/>
      <c r="K44" s="206"/>
      <c r="L44" s="207"/>
    </row>
    <row r="45" spans="1:12">
      <c r="A45" s="39" t="s">
        <v>29</v>
      </c>
      <c r="B45" s="125" t="s">
        <v>38</v>
      </c>
      <c r="C45" s="126"/>
      <c r="D45" s="126"/>
      <c r="E45" s="127"/>
      <c r="F45" s="194" t="s">
        <v>93</v>
      </c>
      <c r="G45" s="195"/>
      <c r="H45" s="196"/>
      <c r="I45" s="194" t="s">
        <v>43</v>
      </c>
      <c r="J45" s="195"/>
      <c r="K45" s="195"/>
      <c r="L45" s="196"/>
    </row>
    <row r="46" spans="1:12">
      <c r="A46" s="39" t="s">
        <v>30</v>
      </c>
      <c r="B46" s="125" t="s">
        <v>39</v>
      </c>
      <c r="C46" s="126"/>
      <c r="D46" s="126"/>
      <c r="E46" s="127"/>
      <c r="F46" s="194" t="s">
        <v>84</v>
      </c>
      <c r="G46" s="195"/>
      <c r="H46" s="196"/>
      <c r="I46" s="194" t="s">
        <v>80</v>
      </c>
      <c r="J46" s="195"/>
      <c r="K46" s="195"/>
      <c r="L46" s="196"/>
    </row>
    <row r="47" spans="1:12">
      <c r="A47" s="39" t="s">
        <v>31</v>
      </c>
      <c r="B47" s="125" t="s">
        <v>40</v>
      </c>
      <c r="C47" s="126"/>
      <c r="D47" s="126"/>
      <c r="E47" s="127"/>
      <c r="F47" s="194" t="s">
        <v>63</v>
      </c>
      <c r="G47" s="195"/>
      <c r="H47" s="196"/>
      <c r="I47" s="194" t="s">
        <v>81</v>
      </c>
      <c r="J47" s="195"/>
      <c r="K47" s="195"/>
      <c r="L47" s="196"/>
    </row>
    <row r="48" spans="1:12">
      <c r="A48" s="39" t="s">
        <v>32</v>
      </c>
      <c r="B48" s="125" t="s">
        <v>41</v>
      </c>
      <c r="C48" s="126"/>
      <c r="D48" s="126"/>
      <c r="E48" s="127"/>
      <c r="F48" s="194" t="s">
        <v>64</v>
      </c>
      <c r="G48" s="195"/>
      <c r="H48" s="196"/>
      <c r="I48" s="194" t="s">
        <v>82</v>
      </c>
      <c r="J48" s="195"/>
      <c r="K48" s="195"/>
      <c r="L48" s="196"/>
    </row>
    <row r="49" spans="1:12" ht="15.75" thickBot="1">
      <c r="A49" s="90" t="s">
        <v>33</v>
      </c>
      <c r="B49" s="197" t="s">
        <v>42</v>
      </c>
      <c r="C49" s="198"/>
      <c r="D49" s="198"/>
      <c r="E49" s="199"/>
      <c r="F49" s="200" t="s">
        <v>65</v>
      </c>
      <c r="G49" s="120"/>
      <c r="H49" s="201"/>
      <c r="I49" s="200" t="s">
        <v>83</v>
      </c>
      <c r="J49" s="120"/>
      <c r="K49" s="120"/>
      <c r="L49" s="201"/>
    </row>
    <row r="50" spans="1:1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</row>
    <row r="51" spans="1:12">
      <c r="A51" s="32" t="s">
        <v>45</v>
      </c>
      <c r="B51" s="93">
        <f>H4+1</f>
        <v>2015</v>
      </c>
      <c r="C51" s="49" t="s">
        <v>46</v>
      </c>
      <c r="D51" s="49"/>
      <c r="E51" s="49"/>
      <c r="F51" s="49"/>
      <c r="G51" s="49"/>
      <c r="H51" s="49"/>
      <c r="I51" s="49"/>
      <c r="J51" s="49"/>
      <c r="K51" s="49"/>
      <c r="L51" s="49"/>
    </row>
    <row r="52" spans="1:12">
      <c r="A52" s="112" t="s">
        <v>108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</row>
    <row r="53" spans="1:12">
      <c r="A53" s="126" t="s">
        <v>44</v>
      </c>
      <c r="B53" s="126"/>
      <c r="C53" s="126"/>
      <c r="D53" s="126"/>
      <c r="E53" s="126"/>
      <c r="F53" s="91">
        <f>H72</f>
        <v>6.6665301835443236</v>
      </c>
      <c r="G53" s="49" t="s">
        <v>66</v>
      </c>
      <c r="H53" s="49"/>
      <c r="I53" s="49"/>
      <c r="J53" s="49"/>
      <c r="K53" s="49"/>
      <c r="L53" s="49"/>
    </row>
    <row r="54" spans="1:12">
      <c r="A54" s="94" t="s">
        <v>49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</row>
    <row r="55" spans="1:12">
      <c r="A55" s="94" t="s">
        <v>47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pans="1:12">
      <c r="A56" s="94" t="s">
        <v>48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</row>
    <row r="57" spans="1:12">
      <c r="A57" s="94" t="s">
        <v>50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</row>
    <row r="58" spans="1:1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</row>
    <row r="59" spans="1:12">
      <c r="A59" s="94" t="s">
        <v>92</v>
      </c>
      <c r="B59" s="93">
        <f>H4+1</f>
        <v>2015</v>
      </c>
      <c r="C59" s="49" t="s">
        <v>51</v>
      </c>
      <c r="D59" s="49"/>
      <c r="E59" s="49"/>
      <c r="F59" s="49"/>
      <c r="G59" s="49"/>
      <c r="H59" s="49"/>
      <c r="I59" s="49"/>
      <c r="J59" s="49"/>
      <c r="K59" s="49"/>
      <c r="L59" s="49"/>
    </row>
    <row r="60" spans="1:12">
      <c r="A60" s="94" t="s">
        <v>52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</row>
    <row r="61" spans="1:12">
      <c r="A61" s="94" t="s">
        <v>86</v>
      </c>
      <c r="B61" s="49"/>
      <c r="C61" s="49"/>
      <c r="D61" s="49"/>
      <c r="E61" s="49"/>
      <c r="F61" s="49"/>
      <c r="G61" s="49"/>
      <c r="H61" s="49"/>
      <c r="I61" s="49"/>
      <c r="J61" s="116">
        <f>6500*4</f>
        <v>26000</v>
      </c>
      <c r="K61" s="49" t="s">
        <v>12</v>
      </c>
      <c r="L61" s="49"/>
    </row>
    <row r="62" spans="1:12">
      <c r="A62" s="94" t="s">
        <v>53</v>
      </c>
      <c r="B62" s="49"/>
      <c r="C62" s="49"/>
      <c r="D62" s="49"/>
      <c r="E62" s="49"/>
      <c r="F62" s="49"/>
      <c r="G62" s="49"/>
      <c r="H62" s="49"/>
      <c r="I62" s="49"/>
      <c r="J62" s="116">
        <v>6000</v>
      </c>
      <c r="K62" s="49" t="s">
        <v>12</v>
      </c>
      <c r="L62" s="49"/>
    </row>
    <row r="63" spans="1:12">
      <c r="A63" s="94" t="s">
        <v>54</v>
      </c>
      <c r="B63" s="49"/>
      <c r="C63" s="49"/>
      <c r="D63" s="49"/>
      <c r="E63" s="49"/>
      <c r="F63" s="49"/>
      <c r="G63" s="49"/>
      <c r="H63" s="49"/>
      <c r="I63" s="49"/>
      <c r="J63" s="116">
        <v>50000</v>
      </c>
      <c r="K63" s="49" t="s">
        <v>12</v>
      </c>
      <c r="L63" s="49"/>
    </row>
    <row r="64" spans="1:12">
      <c r="A64" s="94" t="s">
        <v>55</v>
      </c>
      <c r="B64" s="49"/>
      <c r="C64" s="49"/>
      <c r="D64" s="49"/>
      <c r="E64" s="49"/>
      <c r="F64" s="49"/>
      <c r="G64" s="49"/>
      <c r="H64" s="49"/>
      <c r="I64" s="49"/>
      <c r="J64" s="116">
        <v>10000</v>
      </c>
      <c r="K64" s="49" t="s">
        <v>12</v>
      </c>
      <c r="L64" s="49"/>
    </row>
    <row r="65" spans="1:12">
      <c r="A65" s="94" t="s">
        <v>87</v>
      </c>
      <c r="B65" s="49"/>
      <c r="C65" s="49"/>
      <c r="D65" s="49"/>
      <c r="E65" s="49"/>
      <c r="F65" s="49"/>
      <c r="G65" s="49"/>
      <c r="H65" s="49"/>
      <c r="I65" s="49"/>
      <c r="J65" s="116">
        <v>10000</v>
      </c>
      <c r="K65" s="49" t="s">
        <v>12</v>
      </c>
      <c r="L65" s="49"/>
    </row>
    <row r="66" spans="1:12">
      <c r="A66" s="113" t="s">
        <v>118</v>
      </c>
      <c r="B66" s="49"/>
      <c r="C66" s="49"/>
      <c r="D66" s="49"/>
      <c r="E66" s="49"/>
      <c r="F66" s="49"/>
      <c r="G66" s="49"/>
      <c r="H66" s="49"/>
      <c r="I66" s="49"/>
      <c r="J66" s="116">
        <v>40213</v>
      </c>
      <c r="K66" s="49" t="s">
        <v>12</v>
      </c>
      <c r="L66" s="49"/>
    </row>
    <row r="67" spans="1:12">
      <c r="A67" s="113" t="s">
        <v>119</v>
      </c>
      <c r="B67" s="49"/>
      <c r="C67" s="49"/>
      <c r="D67" s="49"/>
      <c r="E67" s="49"/>
      <c r="F67" s="49"/>
      <c r="G67" s="49"/>
      <c r="H67" s="49"/>
      <c r="I67" s="49"/>
      <c r="J67" s="117">
        <v>300711</v>
      </c>
      <c r="K67" s="49" t="s">
        <v>12</v>
      </c>
      <c r="L67" s="49"/>
    </row>
    <row r="68" spans="1:12">
      <c r="A68" s="113" t="s">
        <v>120</v>
      </c>
      <c r="B68" s="49"/>
      <c r="C68" s="49"/>
      <c r="D68" s="49"/>
      <c r="E68" s="49"/>
      <c r="F68" s="49"/>
      <c r="G68" s="49"/>
      <c r="H68" s="49"/>
      <c r="I68" s="49"/>
      <c r="J68" s="116">
        <f>12377*4</f>
        <v>49508</v>
      </c>
      <c r="K68" s="49" t="s">
        <v>12</v>
      </c>
      <c r="L68" s="49"/>
    </row>
    <row r="69" spans="1:12">
      <c r="A69" s="113" t="s">
        <v>121</v>
      </c>
      <c r="B69" s="49"/>
      <c r="C69" s="49"/>
      <c r="D69" s="49"/>
      <c r="E69" s="49"/>
      <c r="F69" s="49"/>
      <c r="G69" s="49"/>
      <c r="H69" s="49"/>
      <c r="I69" s="49"/>
      <c r="J69" s="117">
        <v>237018</v>
      </c>
      <c r="K69" s="49" t="s">
        <v>12</v>
      </c>
      <c r="L69" s="49"/>
    </row>
    <row r="70" spans="1:12">
      <c r="A70" s="33" t="s">
        <v>56</v>
      </c>
      <c r="B70" s="49"/>
      <c r="C70" s="49"/>
      <c r="D70" s="49"/>
      <c r="E70" s="49"/>
      <c r="F70" s="49"/>
      <c r="G70" s="49"/>
      <c r="H70" s="49"/>
      <c r="I70" s="49"/>
      <c r="J70" s="74">
        <f>SUM(J61:J69)</f>
        <v>729450</v>
      </c>
      <c r="K70" s="70" t="s">
        <v>57</v>
      </c>
      <c r="L70" s="49"/>
    </row>
    <row r="71" spans="1:12">
      <c r="A71" s="118" t="s">
        <v>126</v>
      </c>
      <c r="B71" s="49"/>
      <c r="C71" s="49"/>
      <c r="D71" s="49"/>
      <c r="E71" s="49"/>
      <c r="F71" s="49"/>
      <c r="G71" s="49"/>
      <c r="H71" s="189" t="s">
        <v>127</v>
      </c>
      <c r="I71" s="189"/>
      <c r="J71" s="74">
        <f>G40</f>
        <v>74989.530799999979</v>
      </c>
      <c r="K71" s="74"/>
      <c r="L71" s="49"/>
    </row>
    <row r="72" spans="1:12">
      <c r="A72" s="94" t="s">
        <v>68</v>
      </c>
      <c r="B72" s="49"/>
      <c r="C72" s="87">
        <f>J70+J71</f>
        <v>804439.53079999995</v>
      </c>
      <c r="D72" s="93" t="s">
        <v>69</v>
      </c>
      <c r="E72" s="92">
        <f>B59</f>
        <v>2015</v>
      </c>
      <c r="F72" s="49" t="s">
        <v>70</v>
      </c>
      <c r="G72" s="49"/>
      <c r="H72" s="69">
        <f>C72/(E6*12)</f>
        <v>6.6665301835443236</v>
      </c>
      <c r="I72" s="49" t="s">
        <v>71</v>
      </c>
      <c r="J72" s="49"/>
      <c r="K72" s="49"/>
      <c r="L72" s="49"/>
    </row>
    <row r="73" spans="1:12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</row>
    <row r="74" spans="1:12" ht="40.5" customHeight="1">
      <c r="A74" s="49"/>
      <c r="B74" s="49" t="s">
        <v>59</v>
      </c>
      <c r="C74" s="49"/>
      <c r="D74" s="49"/>
      <c r="E74" s="49"/>
      <c r="F74" s="49"/>
      <c r="G74" s="49"/>
      <c r="H74" s="49"/>
      <c r="I74" s="49"/>
      <c r="J74" s="49"/>
      <c r="K74" s="49"/>
      <c r="L74" s="49"/>
    </row>
    <row r="75" spans="1:12">
      <c r="A75" s="49"/>
      <c r="B75" s="49" t="s">
        <v>35</v>
      </c>
      <c r="C75" s="49"/>
      <c r="D75" s="49"/>
      <c r="E75" s="49"/>
      <c r="F75" s="49"/>
      <c r="G75" s="49"/>
      <c r="H75" s="49"/>
      <c r="I75" s="49" t="s">
        <v>60</v>
      </c>
      <c r="J75" s="49"/>
      <c r="K75" s="49"/>
      <c r="L75" s="49"/>
    </row>
    <row r="76" spans="1:12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98" t="s">
        <v>117</v>
      </c>
      <c r="L76" s="49"/>
    </row>
    <row r="85" ht="19.5" customHeight="1"/>
    <row r="86" ht="18" customHeight="1"/>
    <row r="87" ht="15.75" customHeight="1"/>
    <row r="88" ht="16.5" customHeight="1"/>
    <row r="89" ht="33" customHeight="1"/>
    <row r="90" ht="28.5" customHeight="1"/>
    <row r="91" ht="38.25" customHeight="1"/>
    <row r="92" ht="21" customHeight="1"/>
    <row r="93" ht="35.25" customHeight="1"/>
    <row r="94" ht="54.75" customHeight="1"/>
  </sheetData>
  <mergeCells count="63">
    <mergeCell ref="A2:L2"/>
    <mergeCell ref="A3:L3"/>
    <mergeCell ref="A7:B7"/>
    <mergeCell ref="A21:B21"/>
    <mergeCell ref="B22:H22"/>
    <mergeCell ref="K22:L22"/>
    <mergeCell ref="E4:G4"/>
    <mergeCell ref="K30:L30"/>
    <mergeCell ref="B31:H31"/>
    <mergeCell ref="K31:L31"/>
    <mergeCell ref="B30:H30"/>
    <mergeCell ref="B23:H23"/>
    <mergeCell ref="K23:L23"/>
    <mergeCell ref="B25:H25"/>
    <mergeCell ref="K25:L25"/>
    <mergeCell ref="B26:H26"/>
    <mergeCell ref="K26:L26"/>
    <mergeCell ref="B27:H27"/>
    <mergeCell ref="K27:L27"/>
    <mergeCell ref="B28:H28"/>
    <mergeCell ref="K28:L28"/>
    <mergeCell ref="B29:H29"/>
    <mergeCell ref="K29:L29"/>
    <mergeCell ref="B33:H33"/>
    <mergeCell ref="K33:L33"/>
    <mergeCell ref="B34:H34"/>
    <mergeCell ref="K34:L34"/>
    <mergeCell ref="B32:H32"/>
    <mergeCell ref="K32:L32"/>
    <mergeCell ref="B35:H35"/>
    <mergeCell ref="K35:L35"/>
    <mergeCell ref="B36:H36"/>
    <mergeCell ref="K36:L36"/>
    <mergeCell ref="K37:L37"/>
    <mergeCell ref="K38:L38"/>
    <mergeCell ref="B42:E42"/>
    <mergeCell ref="F42:H42"/>
    <mergeCell ref="I42:L42"/>
    <mergeCell ref="B43:E43"/>
    <mergeCell ref="F43:H43"/>
    <mergeCell ref="I43:L43"/>
    <mergeCell ref="B44:E44"/>
    <mergeCell ref="F44:H44"/>
    <mergeCell ref="I44:L44"/>
    <mergeCell ref="B45:E45"/>
    <mergeCell ref="F45:H45"/>
    <mergeCell ref="I45:L45"/>
    <mergeCell ref="H71:I71"/>
    <mergeCell ref="A53:E53"/>
    <mergeCell ref="B24:H24"/>
    <mergeCell ref="K24:L24"/>
    <mergeCell ref="B48:E48"/>
    <mergeCell ref="F48:H48"/>
    <mergeCell ref="I48:L48"/>
    <mergeCell ref="B49:E49"/>
    <mergeCell ref="F49:H49"/>
    <mergeCell ref="I49:L49"/>
    <mergeCell ref="B46:E46"/>
    <mergeCell ref="F46:H46"/>
    <mergeCell ref="I46:L46"/>
    <mergeCell ref="B47:E47"/>
    <mergeCell ref="F47:H47"/>
    <mergeCell ref="I47:L47"/>
  </mergeCells>
  <pageMargins left="0.25" right="0.16" top="0.48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2012</vt:lpstr>
      <vt:lpstr>2014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2015-03-26T01:58:07Z</dcterms:modified>
</cp:coreProperties>
</file>