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для проверки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36" i="2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7"/>
  <c r="A8" s="1"/>
  <c r="A9" s="1"/>
  <c r="A10" s="1"/>
  <c r="A11" s="1"/>
  <c r="A12" s="1"/>
  <c r="A13" s="1"/>
  <c r="A14" s="1"/>
  <c r="A15" s="1"/>
  <c r="H41" i="1"/>
  <c r="J34"/>
  <c r="J25" l="1"/>
  <c r="A56"/>
  <c r="A57" s="1"/>
  <c r="A58" s="1"/>
  <c r="A59" s="1"/>
  <c r="A60" s="1"/>
  <c r="A61" s="1"/>
  <c r="A62" s="1"/>
  <c r="A63" s="1"/>
  <c r="A64" s="1"/>
  <c r="A65" s="1"/>
  <c r="J83"/>
  <c r="J66"/>
  <c r="J41"/>
  <c r="J18"/>
  <c r="J15"/>
  <c r="K15" s="1"/>
  <c r="I83"/>
  <c r="K43"/>
  <c r="L43" s="1"/>
  <c r="K49"/>
  <c r="K46"/>
  <c r="L46" s="1"/>
  <c r="H94"/>
  <c r="H66"/>
  <c r="H75"/>
  <c r="H70"/>
  <c r="H93" s="1"/>
  <c r="H34"/>
  <c r="H25"/>
  <c r="H18"/>
  <c r="H15"/>
  <c r="L26"/>
  <c r="J75"/>
  <c r="I75"/>
  <c r="L38"/>
  <c r="L39"/>
  <c r="L40"/>
  <c r="L37"/>
  <c r="L41" s="1"/>
  <c r="L29"/>
  <c r="L30"/>
  <c r="L31"/>
  <c r="L32"/>
  <c r="L28"/>
  <c r="K33"/>
  <c r="L33" s="1"/>
  <c r="J70"/>
  <c r="I70"/>
  <c r="H91" l="1"/>
  <c r="J90"/>
  <c r="H92"/>
  <c r="H96" s="1"/>
  <c r="L34"/>
  <c r="L49"/>
</calcChain>
</file>

<file path=xl/sharedStrings.xml><?xml version="1.0" encoding="utf-8"?>
<sst xmlns="http://schemas.openxmlformats.org/spreadsheetml/2006/main" count="624" uniqueCount="215">
  <si>
    <t>Технико-экономические показатели многоквартирных домов</t>
  </si>
  <si>
    <t>ООО  "Управляющая компания "Альтернатива"</t>
  </si>
  <si>
    <t>№</t>
  </si>
  <si>
    <t>п/п</t>
  </si>
  <si>
    <t>Адрес</t>
  </si>
  <si>
    <t>Год</t>
  </si>
  <si>
    <t>постр-ки</t>
  </si>
  <si>
    <t>%</t>
  </si>
  <si>
    <t>износа</t>
  </si>
  <si>
    <t>Объем</t>
  </si>
  <si>
    <t>здания</t>
  </si>
  <si>
    <t>Этаж-</t>
  </si>
  <si>
    <t>ность</t>
  </si>
  <si>
    <t>Материал</t>
  </si>
  <si>
    <t>стен</t>
  </si>
  <si>
    <t>Кол-во</t>
  </si>
  <si>
    <t>кварт.</t>
  </si>
  <si>
    <t>жилая</t>
  </si>
  <si>
    <t>S</t>
  </si>
  <si>
    <t>общая</t>
  </si>
  <si>
    <t>покр.</t>
  </si>
  <si>
    <t>без</t>
  </si>
  <si>
    <t>газон</t>
  </si>
  <si>
    <t>S убираемой прид. тер-рии</t>
  </si>
  <si>
    <t>подвала</t>
  </si>
  <si>
    <t>кровли</t>
  </si>
  <si>
    <t>подъезд</t>
  </si>
  <si>
    <t>S лестниц</t>
  </si>
  <si>
    <t>и коридор</t>
  </si>
  <si>
    <t>Длина тр-дов</t>
  </si>
  <si>
    <t>Отопл</t>
  </si>
  <si>
    <t>ХВС</t>
  </si>
  <si>
    <t>ГВС</t>
  </si>
  <si>
    <t>Дл. водост.труб</t>
  </si>
  <si>
    <t>шт.</t>
  </si>
  <si>
    <t>м</t>
  </si>
  <si>
    <t>ухватов</t>
  </si>
  <si>
    <t>желобов</t>
  </si>
  <si>
    <t>Остекл.</t>
  </si>
  <si>
    <t>м2</t>
  </si>
  <si>
    <t>окон</t>
  </si>
  <si>
    <t>Вент.кор</t>
  </si>
  <si>
    <t>Вент.каналы</t>
  </si>
  <si>
    <t>Канал.вытяжк.</t>
  </si>
  <si>
    <t>Дл.элсет.</t>
  </si>
  <si>
    <t>светильн.</t>
  </si>
  <si>
    <t>1.</t>
  </si>
  <si>
    <t>кирпич</t>
  </si>
  <si>
    <t>профнастил</t>
  </si>
  <si>
    <t>2.</t>
  </si>
  <si>
    <t>М-Сиб. 2</t>
  </si>
  <si>
    <t>3.</t>
  </si>
  <si>
    <t>4.</t>
  </si>
  <si>
    <t>5.</t>
  </si>
  <si>
    <t>6.</t>
  </si>
  <si>
    <t>7.</t>
  </si>
  <si>
    <t>8.</t>
  </si>
  <si>
    <t>9.</t>
  </si>
  <si>
    <t>10.</t>
  </si>
  <si>
    <t>М-Сиб. 4</t>
  </si>
  <si>
    <t>М-Сиб. 6</t>
  </si>
  <si>
    <t>М-Сиб. 8</t>
  </si>
  <si>
    <t>М-Сиб. 10</t>
  </si>
  <si>
    <t>М-Сиб. 12/1</t>
  </si>
  <si>
    <t>М-Сиб. 12/2</t>
  </si>
  <si>
    <t>М-Сиб. 12/4</t>
  </si>
  <si>
    <t>М-Сиб. 12/3</t>
  </si>
  <si>
    <t>Продухи</t>
  </si>
  <si>
    <t>Протяж.</t>
  </si>
  <si>
    <r>
      <t>Двери</t>
    </r>
    <r>
      <rPr>
        <sz val="11"/>
        <color theme="1"/>
        <rFont val="Calibri"/>
        <family val="2"/>
        <charset val="204"/>
        <scheme val="minor"/>
      </rPr>
      <t>(без кварт.)</t>
    </r>
  </si>
  <si>
    <t>Перв. 92/1,2</t>
  </si>
  <si>
    <t>11.</t>
  </si>
  <si>
    <t>Перв. 92/3,4</t>
  </si>
  <si>
    <t>А.Н. 99/1</t>
  </si>
  <si>
    <t>А.Н. 99/2</t>
  </si>
  <si>
    <t>А.Н. 99/3</t>
  </si>
  <si>
    <t>А.Н. 99/4</t>
  </si>
  <si>
    <t>А.Н. 99/5</t>
  </si>
  <si>
    <t>жесть</t>
  </si>
  <si>
    <t>696 !</t>
  </si>
  <si>
    <t>Перв. 33/1</t>
  </si>
  <si>
    <t>Перв.  33/2</t>
  </si>
  <si>
    <t>Ал.Невского 99/1</t>
  </si>
  <si>
    <t>цоколь</t>
  </si>
  <si>
    <t>Ал.Невского 99/2</t>
  </si>
  <si>
    <t>кафе</t>
  </si>
  <si>
    <t>Ал.Невского 99/3</t>
  </si>
  <si>
    <t>Ал.Невского 99/4</t>
  </si>
  <si>
    <t>Ал.Невского 99/5</t>
  </si>
  <si>
    <t>Байкальская 244/3</t>
  </si>
  <si>
    <t>Байкальская 244/4</t>
  </si>
  <si>
    <t>Чернышевского 17а</t>
  </si>
  <si>
    <t>Перв. 33/2</t>
  </si>
  <si>
    <t>Байк. 244/3</t>
  </si>
  <si>
    <t>Байк. 244/4</t>
  </si>
  <si>
    <t>Байк. 244/5</t>
  </si>
  <si>
    <t>Байк. 244/6</t>
  </si>
  <si>
    <t>9,цоколь</t>
  </si>
  <si>
    <t>7-8,цоколь</t>
  </si>
  <si>
    <t>S кв-р</t>
  </si>
  <si>
    <t>S офисов</t>
  </si>
  <si>
    <t>Итого</t>
  </si>
  <si>
    <t>нет</t>
  </si>
  <si>
    <t>Берез. 111</t>
  </si>
  <si>
    <t>рубероид</t>
  </si>
  <si>
    <t>Берез. 113</t>
  </si>
  <si>
    <t>Берез.114</t>
  </si>
  <si>
    <t>Берез.115</t>
  </si>
  <si>
    <t>Берез.117</t>
  </si>
  <si>
    <t>Берез.119</t>
  </si>
  <si>
    <t>Берез. 112</t>
  </si>
  <si>
    <t>Берез. 118</t>
  </si>
  <si>
    <t>Ушак.3/1</t>
  </si>
  <si>
    <t>Ушак.3/2</t>
  </si>
  <si>
    <t>ж/б мон.</t>
  </si>
  <si>
    <t>Перв. 33/3</t>
  </si>
  <si>
    <t>Перв. 33/4</t>
  </si>
  <si>
    <t>11(10+цоколь)</t>
  </si>
  <si>
    <t>10(9+цоколь)</t>
  </si>
  <si>
    <t>78-лест.кл.</t>
  </si>
  <si>
    <t>-</t>
  </si>
  <si>
    <t>технониколь</t>
  </si>
  <si>
    <t>А.Н. 99/6</t>
  </si>
  <si>
    <t>Юб. 118</t>
  </si>
  <si>
    <t>Берез.116</t>
  </si>
  <si>
    <t>Чернышевского 17 а</t>
  </si>
  <si>
    <t>Берез.120</t>
  </si>
  <si>
    <t>Берез.121</t>
  </si>
  <si>
    <t>Берез.122</t>
  </si>
  <si>
    <t>Берез.123</t>
  </si>
  <si>
    <t>Берез.124</t>
  </si>
  <si>
    <t>Юб. 119</t>
  </si>
  <si>
    <t>всего кв-р</t>
  </si>
  <si>
    <t>Берез.90</t>
  </si>
  <si>
    <t>Берез.91</t>
  </si>
  <si>
    <t>Берез.92</t>
  </si>
  <si>
    <t>Берез.98</t>
  </si>
  <si>
    <t>Берез.99</t>
  </si>
  <si>
    <t>Берез.100</t>
  </si>
  <si>
    <t>Берез.105</t>
  </si>
  <si>
    <t>Берез.106</t>
  </si>
  <si>
    <t>Берез.107</t>
  </si>
  <si>
    <t>всего кв-р по Св. р-ну</t>
  </si>
  <si>
    <t>всего кв-р по Окт. р-ну</t>
  </si>
  <si>
    <t>всего кв-р по Куйб. р-ну</t>
  </si>
  <si>
    <t>всего кв-р по Лен. р-ну</t>
  </si>
  <si>
    <t>(по состоянию на 01.05.2012 года)</t>
  </si>
  <si>
    <t>Румянцева 5/1</t>
  </si>
  <si>
    <t>Румянцева 5/2</t>
  </si>
  <si>
    <t>Румянцева 5/3</t>
  </si>
  <si>
    <t>Румянцева 7</t>
  </si>
  <si>
    <t>Пушкина 62/3</t>
  </si>
  <si>
    <t>Профсоюзная 10/2</t>
  </si>
  <si>
    <t xml:space="preserve">ИТОГО </t>
  </si>
  <si>
    <t>Перв. 33/5</t>
  </si>
  <si>
    <t>Перв. 33/6-7</t>
  </si>
  <si>
    <t>юб.120</t>
  </si>
  <si>
    <t>Байк. 244/2</t>
  </si>
  <si>
    <t>Байкальская 244/2- 7 офисов</t>
  </si>
  <si>
    <t xml:space="preserve">Грязнова 4 а </t>
  </si>
  <si>
    <t>кирпичные</t>
  </si>
  <si>
    <t>Ф-Каменецкого 28/2</t>
  </si>
  <si>
    <t>Ф-Каменецкого 28/3</t>
  </si>
  <si>
    <t>металлочерепица</t>
  </si>
  <si>
    <t>М-Сибиряка 2</t>
  </si>
  <si>
    <t>М-Сибиряка 4</t>
  </si>
  <si>
    <t>М-Сибиряка 6</t>
  </si>
  <si>
    <t>М-Сибиряка 8</t>
  </si>
  <si>
    <t>М-Сибиряка 10</t>
  </si>
  <si>
    <t>М-Сибиряка 12/1</t>
  </si>
  <si>
    <t>М-Сибиряка 12/2</t>
  </si>
  <si>
    <t>М-Сибиряка 12/3</t>
  </si>
  <si>
    <t>М-Сибиряка 12/4</t>
  </si>
  <si>
    <t>Первомайский 92/1,2</t>
  </si>
  <si>
    <t>Первомайский 92/1,3</t>
  </si>
  <si>
    <t>Первомайский 33/1</t>
  </si>
  <si>
    <t>Первомайский 33/2</t>
  </si>
  <si>
    <t>Первомайский 33/3</t>
  </si>
  <si>
    <t>Первомайский 33/4</t>
  </si>
  <si>
    <t>Первомайский 33/5</t>
  </si>
  <si>
    <t>Первомайский 33/6</t>
  </si>
  <si>
    <t>А.Невского 99/1</t>
  </si>
  <si>
    <t>А.Невского 99/2</t>
  </si>
  <si>
    <t>А.Невского 99/3</t>
  </si>
  <si>
    <t>А.Невского 99/4</t>
  </si>
  <si>
    <t>А.Невского 99/5</t>
  </si>
  <si>
    <t>А.Невского 99/6</t>
  </si>
  <si>
    <t>Байкальская 244/2</t>
  </si>
  <si>
    <t>Байкальская 244/5</t>
  </si>
  <si>
    <t>Байкальская 244/6</t>
  </si>
  <si>
    <t>Березовый 111</t>
  </si>
  <si>
    <t>Березовый 113</t>
  </si>
  <si>
    <t>Березовый 114</t>
  </si>
  <si>
    <t>Березовый 115</t>
  </si>
  <si>
    <t>Березовый 117</t>
  </si>
  <si>
    <t>Березовый 119</t>
  </si>
  <si>
    <t>Березовый 120</t>
  </si>
  <si>
    <t>Березовый 121</t>
  </si>
  <si>
    <t>Березовый 122</t>
  </si>
  <si>
    <t>Березовый 123</t>
  </si>
  <si>
    <t>Березовый 124</t>
  </si>
  <si>
    <t>Березовый 90</t>
  </si>
  <si>
    <t>Березовый 91</t>
  </si>
  <si>
    <t>Березовый 92</t>
  </si>
  <si>
    <t>Березовый 98</t>
  </si>
  <si>
    <t>Березовый 99</t>
  </si>
  <si>
    <t>Березовый 100</t>
  </si>
  <si>
    <t>Березовый 105</t>
  </si>
  <si>
    <t>Березовый 106</t>
  </si>
  <si>
    <t>Березовый 107</t>
  </si>
  <si>
    <t>Ушаковская 3/1</t>
  </si>
  <si>
    <t>Ушаковская 3/2</t>
  </si>
  <si>
    <t>Юбилейный 118</t>
  </si>
  <si>
    <t>Юбилейный 119</t>
  </si>
  <si>
    <t>5 - 9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</si>
</sst>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.5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5"/>
      <color theme="9" tint="-0.499984740745262"/>
      <name val="Calibri"/>
      <family val="2"/>
      <charset val="204"/>
      <scheme val="minor"/>
    </font>
    <font>
      <b/>
      <i/>
      <sz val="12"/>
      <color theme="9" tint="-0.499984740745262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9.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5" xfId="0" applyBorder="1"/>
    <xf numFmtId="0" fontId="1" fillId="0" borderId="1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2" fontId="0" fillId="0" borderId="0" xfId="0" applyNumberFormat="1" applyAlignment="1">
      <alignment horizontal="right"/>
    </xf>
    <xf numFmtId="0" fontId="1" fillId="0" borderId="7" xfId="0" applyFont="1" applyFill="1" applyBorder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 applyAlignment="1">
      <alignment horizontal="left" indent="4"/>
    </xf>
    <xf numFmtId="164" fontId="0" fillId="0" borderId="0" xfId="0" applyNumberFormat="1" applyAlignment="1">
      <alignment horizontal="left" indent="4"/>
    </xf>
    <xf numFmtId="2" fontId="0" fillId="0" borderId="0" xfId="0" applyNumberFormat="1" applyFont="1" applyAlignment="1">
      <alignment horizontal="right"/>
    </xf>
    <xf numFmtId="1" fontId="4" fillId="0" borderId="0" xfId="0" applyNumberFormat="1" applyFont="1"/>
    <xf numFmtId="0" fontId="4" fillId="0" borderId="0" xfId="0" applyFont="1"/>
    <xf numFmtId="2" fontId="3" fillId="2" borderId="0" xfId="0" applyNumberFormat="1" applyFont="1" applyFill="1"/>
    <xf numFmtId="0" fontId="5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 applyAlignment="1">
      <alignment horizontal="left" indent="4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/>
    <xf numFmtId="0" fontId="3" fillId="0" borderId="0" xfId="0" applyFont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9" fillId="0" borderId="0" xfId="0" applyFont="1"/>
    <xf numFmtId="2" fontId="1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10" fillId="0" borderId="0" xfId="0" applyFont="1" applyAlignment="1">
      <alignment horizontal="right"/>
    </xf>
    <xf numFmtId="2" fontId="11" fillId="0" borderId="0" xfId="0" applyNumberFormat="1" applyFont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3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right" wrapText="1"/>
    </xf>
    <xf numFmtId="0" fontId="14" fillId="0" borderId="9" xfId="0" applyFont="1" applyBorder="1"/>
    <xf numFmtId="0" fontId="3" fillId="0" borderId="9" xfId="0" applyFont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2" fontId="3" fillId="2" borderId="8" xfId="0" applyNumberFormat="1" applyFont="1" applyFill="1" applyBorder="1"/>
    <xf numFmtId="2" fontId="3" fillId="0" borderId="8" xfId="0" applyNumberFormat="1" applyFont="1" applyBorder="1"/>
    <xf numFmtId="0" fontId="13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center" vertical="center"/>
    </xf>
    <xf numFmtId="1" fontId="3" fillId="0" borderId="8" xfId="0" applyNumberFormat="1" applyFont="1" applyBorder="1"/>
    <xf numFmtId="0" fontId="16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4" fillId="0" borderId="8" xfId="0" applyFont="1" applyBorder="1"/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51"/>
  <sheetViews>
    <sheetView zoomScaleNormal="100"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sqref="A1:XFD1048576"/>
    </sheetView>
  </sheetViews>
  <sheetFormatPr defaultRowHeight="15"/>
  <cols>
    <col min="1" max="1" width="4" customWidth="1"/>
    <col min="2" max="2" width="19.5703125" customWidth="1"/>
    <col min="4" max="4" width="8.28515625" customWidth="1"/>
    <col min="6" max="6" width="12.42578125" customWidth="1"/>
    <col min="7" max="7" width="12.85546875" customWidth="1"/>
    <col min="9" max="9" width="9.7109375" customWidth="1"/>
    <col min="10" max="10" width="12.5703125" customWidth="1"/>
    <col min="11" max="11" width="10.5703125" customWidth="1"/>
    <col min="12" max="12" width="11.7109375" customWidth="1"/>
    <col min="17" max="17" width="9.7109375" customWidth="1"/>
    <col min="18" max="18" width="13.28515625" customWidth="1"/>
    <col min="20" max="20" width="10.42578125" customWidth="1"/>
    <col min="25" max="25" width="9.85546875" customWidth="1"/>
  </cols>
  <sheetData>
    <row r="1" spans="1:39">
      <c r="A1" s="1" t="s">
        <v>0</v>
      </c>
      <c r="B1" s="1"/>
      <c r="C1" s="1"/>
      <c r="D1" s="1"/>
      <c r="E1" s="1"/>
      <c r="F1" s="1"/>
      <c r="G1" s="1"/>
    </row>
    <row r="2" spans="1:39">
      <c r="A2" s="1" t="s">
        <v>1</v>
      </c>
      <c r="B2" s="1"/>
      <c r="C2" s="1"/>
      <c r="D2" s="1"/>
      <c r="E2" s="1"/>
      <c r="F2" s="1"/>
      <c r="G2" s="1"/>
    </row>
    <row r="3" spans="1:39" ht="15.75" thickBot="1">
      <c r="A3" s="1" t="s">
        <v>146</v>
      </c>
      <c r="B3" s="1"/>
      <c r="C3" s="1"/>
      <c r="D3" s="1"/>
      <c r="E3" s="1"/>
      <c r="F3" s="1"/>
      <c r="G3" s="1"/>
    </row>
    <row r="4" spans="1:39" ht="15.75" thickBot="1">
      <c r="A4" s="2" t="s">
        <v>2</v>
      </c>
      <c r="B4" s="4" t="s">
        <v>4</v>
      </c>
      <c r="C4" s="4" t="s">
        <v>5</v>
      </c>
      <c r="D4" s="4" t="s">
        <v>7</v>
      </c>
      <c r="E4" s="4" t="s">
        <v>9</v>
      </c>
      <c r="F4" s="4" t="s">
        <v>11</v>
      </c>
      <c r="G4" s="4" t="s">
        <v>13</v>
      </c>
      <c r="H4" s="7" t="s">
        <v>15</v>
      </c>
      <c r="I4" s="7" t="s">
        <v>99</v>
      </c>
      <c r="J4" s="7" t="s">
        <v>99</v>
      </c>
      <c r="K4" s="22" t="s">
        <v>100</v>
      </c>
      <c r="L4" s="22" t="s">
        <v>101</v>
      </c>
      <c r="M4" s="100" t="s">
        <v>23</v>
      </c>
      <c r="N4" s="102"/>
      <c r="O4" s="101"/>
      <c r="P4" s="7" t="s">
        <v>18</v>
      </c>
      <c r="Q4" s="7" t="s">
        <v>18</v>
      </c>
      <c r="R4" s="7" t="s">
        <v>13</v>
      </c>
      <c r="S4" s="7" t="s">
        <v>15</v>
      </c>
      <c r="T4" s="7" t="s">
        <v>27</v>
      </c>
      <c r="U4" s="100" t="s">
        <v>29</v>
      </c>
      <c r="V4" s="102"/>
      <c r="W4" s="10"/>
      <c r="X4" s="4" t="s">
        <v>67</v>
      </c>
      <c r="Y4" s="100" t="s">
        <v>33</v>
      </c>
      <c r="Z4" s="101"/>
      <c r="AA4" s="4" t="s">
        <v>15</v>
      </c>
      <c r="AB4" s="4" t="s">
        <v>68</v>
      </c>
      <c r="AC4" s="7" t="s">
        <v>38</v>
      </c>
      <c r="AD4" s="7" t="s">
        <v>15</v>
      </c>
      <c r="AE4" s="100" t="s">
        <v>69</v>
      </c>
      <c r="AF4" s="101"/>
      <c r="AG4" s="7" t="s">
        <v>41</v>
      </c>
      <c r="AH4" s="100" t="s">
        <v>42</v>
      </c>
      <c r="AI4" s="101"/>
      <c r="AJ4" s="100" t="s">
        <v>43</v>
      </c>
      <c r="AK4" s="101"/>
      <c r="AL4" s="11" t="s">
        <v>44</v>
      </c>
      <c r="AM4" s="4" t="s">
        <v>15</v>
      </c>
    </row>
    <row r="5" spans="1:39" ht="15.75" thickBot="1">
      <c r="A5" s="3" t="s">
        <v>3</v>
      </c>
      <c r="B5" s="5"/>
      <c r="C5" s="6" t="s">
        <v>6</v>
      </c>
      <c r="D5" s="6" t="s">
        <v>8</v>
      </c>
      <c r="E5" s="6" t="s">
        <v>10</v>
      </c>
      <c r="F5" s="6" t="s">
        <v>12</v>
      </c>
      <c r="G5" s="6" t="s">
        <v>14</v>
      </c>
      <c r="H5" s="8" t="s">
        <v>16</v>
      </c>
      <c r="I5" s="8" t="s">
        <v>17</v>
      </c>
      <c r="J5" s="8" t="s">
        <v>19</v>
      </c>
      <c r="K5" s="8" t="s">
        <v>19</v>
      </c>
      <c r="L5" s="8" t="s">
        <v>18</v>
      </c>
      <c r="M5" s="9" t="s">
        <v>20</v>
      </c>
      <c r="N5" s="9" t="s">
        <v>21</v>
      </c>
      <c r="O5" s="9" t="s">
        <v>22</v>
      </c>
      <c r="P5" s="8" t="s">
        <v>24</v>
      </c>
      <c r="Q5" s="8" t="s">
        <v>25</v>
      </c>
      <c r="R5" s="8" t="s">
        <v>25</v>
      </c>
      <c r="S5" s="8" t="s">
        <v>26</v>
      </c>
      <c r="T5" s="8" t="s">
        <v>28</v>
      </c>
      <c r="U5" s="8" t="s">
        <v>30</v>
      </c>
      <c r="V5" s="9" t="s">
        <v>31</v>
      </c>
      <c r="W5" s="9" t="s">
        <v>32</v>
      </c>
      <c r="X5" s="8" t="s">
        <v>34</v>
      </c>
      <c r="Y5" s="8" t="s">
        <v>34</v>
      </c>
      <c r="Z5" s="9" t="s">
        <v>35</v>
      </c>
      <c r="AA5" s="8" t="s">
        <v>36</v>
      </c>
      <c r="AB5" s="8" t="s">
        <v>37</v>
      </c>
      <c r="AC5" s="8" t="s">
        <v>39</v>
      </c>
      <c r="AD5" s="8" t="s">
        <v>40</v>
      </c>
      <c r="AE5" s="9" t="s">
        <v>34</v>
      </c>
      <c r="AF5" s="9" t="s">
        <v>39</v>
      </c>
      <c r="AG5" s="8" t="s">
        <v>34</v>
      </c>
      <c r="AH5" s="9" t="s">
        <v>34</v>
      </c>
      <c r="AI5" s="9" t="s">
        <v>35</v>
      </c>
      <c r="AJ5" s="9" t="s">
        <v>34</v>
      </c>
      <c r="AK5" s="9" t="s">
        <v>35</v>
      </c>
      <c r="AL5" s="9" t="s">
        <v>35</v>
      </c>
      <c r="AM5" s="8" t="s">
        <v>45</v>
      </c>
    </row>
    <row r="6" spans="1:39" s="20" customFormat="1">
      <c r="A6" s="37">
        <v>1</v>
      </c>
      <c r="B6" s="26" t="s">
        <v>50</v>
      </c>
      <c r="C6" s="26">
        <v>2008</v>
      </c>
      <c r="D6" s="26">
        <v>0.7</v>
      </c>
      <c r="E6" s="26">
        <v>9586</v>
      </c>
      <c r="F6" s="26">
        <v>9</v>
      </c>
      <c r="G6" s="27" t="s">
        <v>47</v>
      </c>
      <c r="H6" s="26">
        <v>36</v>
      </c>
      <c r="I6" s="35">
        <v>1075.0999999999999</v>
      </c>
      <c r="J6" s="28">
        <v>1898.3</v>
      </c>
      <c r="K6" s="28">
        <v>0</v>
      </c>
      <c r="L6" s="26"/>
      <c r="M6" s="26">
        <v>225</v>
      </c>
      <c r="N6" s="26">
        <v>97</v>
      </c>
      <c r="O6" s="28">
        <v>125</v>
      </c>
      <c r="P6" s="28">
        <v>251.1</v>
      </c>
      <c r="Q6" s="29">
        <v>415</v>
      </c>
      <c r="R6" s="27" t="s">
        <v>48</v>
      </c>
      <c r="S6" s="26">
        <v>1</v>
      </c>
      <c r="T6" s="30">
        <v>311.8</v>
      </c>
      <c r="U6" s="26">
        <v>722</v>
      </c>
      <c r="V6" s="26">
        <v>382</v>
      </c>
      <c r="W6" s="26">
        <v>548</v>
      </c>
      <c r="X6" s="26">
        <v>114</v>
      </c>
      <c r="Y6" s="26">
        <v>4</v>
      </c>
      <c r="Z6" s="26">
        <v>126</v>
      </c>
      <c r="AA6" s="26">
        <v>114</v>
      </c>
      <c r="AB6" s="26">
        <v>92</v>
      </c>
      <c r="AC6" s="26">
        <v>418</v>
      </c>
      <c r="AD6" s="26">
        <v>104</v>
      </c>
      <c r="AE6" s="26">
        <v>10</v>
      </c>
      <c r="AF6" s="26">
        <v>23</v>
      </c>
      <c r="AG6" s="26">
        <v>8</v>
      </c>
      <c r="AH6" s="26">
        <v>24</v>
      </c>
      <c r="AI6" s="26">
        <v>796</v>
      </c>
      <c r="AJ6" s="26">
        <v>8</v>
      </c>
      <c r="AK6" s="26">
        <v>34</v>
      </c>
      <c r="AL6" s="26">
        <v>544</v>
      </c>
      <c r="AM6" s="26">
        <v>54</v>
      </c>
    </row>
    <row r="7" spans="1:39">
      <c r="A7" s="38">
        <v>2</v>
      </c>
      <c r="B7" t="s">
        <v>59</v>
      </c>
      <c r="C7">
        <v>2008</v>
      </c>
      <c r="D7">
        <v>0.7</v>
      </c>
      <c r="E7">
        <v>9382</v>
      </c>
      <c r="F7">
        <v>9</v>
      </c>
      <c r="G7" s="14" t="s">
        <v>47</v>
      </c>
      <c r="H7">
        <v>36</v>
      </c>
      <c r="I7" s="28">
        <v>1057</v>
      </c>
      <c r="J7" s="28">
        <v>1885.1</v>
      </c>
      <c r="K7" s="23">
        <v>0</v>
      </c>
      <c r="M7">
        <v>228</v>
      </c>
      <c r="N7">
        <v>75</v>
      </c>
      <c r="O7" s="23">
        <v>278</v>
      </c>
      <c r="P7" s="28">
        <v>252.2</v>
      </c>
      <c r="Q7" s="17">
        <v>408</v>
      </c>
      <c r="R7" s="14" t="s">
        <v>48</v>
      </c>
      <c r="S7">
        <v>1</v>
      </c>
      <c r="T7" s="31">
        <v>310.10000000000002</v>
      </c>
      <c r="U7">
        <v>692</v>
      </c>
      <c r="V7">
        <v>383</v>
      </c>
      <c r="W7">
        <v>539</v>
      </c>
      <c r="X7">
        <v>114</v>
      </c>
      <c r="Y7">
        <v>4</v>
      </c>
      <c r="Z7">
        <v>126</v>
      </c>
      <c r="AA7">
        <v>108</v>
      </c>
      <c r="AB7">
        <v>91</v>
      </c>
      <c r="AC7">
        <v>422</v>
      </c>
      <c r="AD7">
        <v>103</v>
      </c>
      <c r="AE7">
        <v>12</v>
      </c>
      <c r="AF7">
        <v>28</v>
      </c>
      <c r="AG7">
        <v>8</v>
      </c>
      <c r="AH7">
        <v>24</v>
      </c>
      <c r="AI7">
        <v>796</v>
      </c>
      <c r="AJ7">
        <v>8</v>
      </c>
      <c r="AK7">
        <v>34</v>
      </c>
      <c r="AL7">
        <v>604</v>
      </c>
      <c r="AM7">
        <v>64</v>
      </c>
    </row>
    <row r="8" spans="1:39">
      <c r="A8" s="38">
        <v>3</v>
      </c>
      <c r="B8" t="s">
        <v>60</v>
      </c>
      <c r="C8">
        <v>2008</v>
      </c>
      <c r="D8">
        <v>0.7</v>
      </c>
      <c r="E8">
        <v>12292</v>
      </c>
      <c r="F8">
        <v>9</v>
      </c>
      <c r="G8" s="14" t="s">
        <v>47</v>
      </c>
      <c r="H8">
        <v>44</v>
      </c>
      <c r="I8" s="28">
        <v>1535.7</v>
      </c>
      <c r="J8" s="28">
        <v>2669</v>
      </c>
      <c r="K8" s="23">
        <v>93.4</v>
      </c>
      <c r="L8" s="19"/>
      <c r="M8">
        <v>128</v>
      </c>
      <c r="N8">
        <v>0</v>
      </c>
      <c r="O8" s="23">
        <v>178</v>
      </c>
      <c r="P8" s="28">
        <v>352.3</v>
      </c>
      <c r="Q8" s="17">
        <v>465</v>
      </c>
      <c r="R8" s="14" t="s">
        <v>48</v>
      </c>
      <c r="S8">
        <v>1</v>
      </c>
      <c r="T8" s="31">
        <v>313</v>
      </c>
      <c r="U8">
        <v>872</v>
      </c>
      <c r="V8">
        <v>424</v>
      </c>
      <c r="W8">
        <v>631</v>
      </c>
      <c r="X8">
        <v>141</v>
      </c>
      <c r="Y8">
        <v>6</v>
      </c>
      <c r="Z8">
        <v>198</v>
      </c>
      <c r="AA8">
        <v>162</v>
      </c>
      <c r="AB8">
        <v>128</v>
      </c>
      <c r="AC8">
        <v>532</v>
      </c>
      <c r="AD8">
        <v>128</v>
      </c>
      <c r="AE8">
        <v>11</v>
      </c>
      <c r="AF8">
        <v>24</v>
      </c>
      <c r="AG8">
        <v>10</v>
      </c>
      <c r="AH8">
        <v>30</v>
      </c>
      <c r="AI8">
        <v>995</v>
      </c>
      <c r="AJ8">
        <v>10</v>
      </c>
      <c r="AK8">
        <v>42</v>
      </c>
      <c r="AL8">
        <v>768</v>
      </c>
      <c r="AM8">
        <v>88</v>
      </c>
    </row>
    <row r="9" spans="1:39">
      <c r="A9" s="38">
        <v>4</v>
      </c>
      <c r="B9" t="s">
        <v>61</v>
      </c>
      <c r="C9">
        <v>2008</v>
      </c>
      <c r="D9">
        <v>0.7</v>
      </c>
      <c r="E9">
        <v>12925</v>
      </c>
      <c r="F9">
        <v>9</v>
      </c>
      <c r="G9" s="14" t="s">
        <v>47</v>
      </c>
      <c r="H9">
        <v>41</v>
      </c>
      <c r="I9" s="28">
        <v>1472.9</v>
      </c>
      <c r="J9" s="28">
        <v>2653.3</v>
      </c>
      <c r="K9" s="23">
        <v>293.3</v>
      </c>
      <c r="M9">
        <v>220</v>
      </c>
      <c r="N9">
        <v>0</v>
      </c>
      <c r="O9" s="23">
        <v>124</v>
      </c>
      <c r="P9" s="28">
        <v>352.5</v>
      </c>
      <c r="Q9" s="17">
        <v>521</v>
      </c>
      <c r="R9" s="14" t="s">
        <v>48</v>
      </c>
      <c r="S9">
        <v>1</v>
      </c>
      <c r="T9" s="31">
        <v>313</v>
      </c>
      <c r="U9">
        <v>853</v>
      </c>
      <c r="V9">
        <v>412</v>
      </c>
      <c r="W9">
        <v>634</v>
      </c>
      <c r="X9">
        <v>141</v>
      </c>
      <c r="Y9">
        <v>6</v>
      </c>
      <c r="Z9">
        <v>198</v>
      </c>
      <c r="AA9">
        <v>162</v>
      </c>
      <c r="AB9">
        <v>128</v>
      </c>
      <c r="AC9">
        <v>532</v>
      </c>
      <c r="AD9">
        <v>128</v>
      </c>
      <c r="AE9">
        <v>13</v>
      </c>
      <c r="AF9">
        <v>31</v>
      </c>
      <c r="AG9">
        <v>10</v>
      </c>
      <c r="AH9">
        <v>30</v>
      </c>
      <c r="AI9">
        <v>995</v>
      </c>
      <c r="AJ9">
        <v>10</v>
      </c>
      <c r="AK9">
        <v>42</v>
      </c>
      <c r="AL9">
        <v>788</v>
      </c>
      <c r="AM9">
        <v>92</v>
      </c>
    </row>
    <row r="10" spans="1:39">
      <c r="A10" s="38">
        <v>5</v>
      </c>
      <c r="B10" t="s">
        <v>62</v>
      </c>
      <c r="C10">
        <v>2008</v>
      </c>
      <c r="D10">
        <v>0.7</v>
      </c>
      <c r="E10">
        <v>9446</v>
      </c>
      <c r="F10">
        <v>9</v>
      </c>
      <c r="G10" s="14" t="s">
        <v>47</v>
      </c>
      <c r="H10">
        <v>36</v>
      </c>
      <c r="I10" s="28">
        <v>957</v>
      </c>
      <c r="J10" s="28">
        <v>1867.5</v>
      </c>
      <c r="K10" s="23">
        <v>159.83000000000001</v>
      </c>
      <c r="M10">
        <v>245</v>
      </c>
      <c r="N10">
        <v>0</v>
      </c>
      <c r="O10" s="23">
        <v>168</v>
      </c>
      <c r="P10" s="28">
        <v>256.5</v>
      </c>
      <c r="Q10" s="17">
        <v>408</v>
      </c>
      <c r="R10" s="14" t="s">
        <v>48</v>
      </c>
      <c r="S10">
        <v>1</v>
      </c>
      <c r="T10" s="31">
        <v>302</v>
      </c>
      <c r="U10">
        <v>708</v>
      </c>
      <c r="V10">
        <v>392</v>
      </c>
      <c r="W10">
        <v>549</v>
      </c>
      <c r="X10">
        <v>114</v>
      </c>
      <c r="Y10">
        <v>4</v>
      </c>
      <c r="Z10">
        <v>126</v>
      </c>
      <c r="AA10">
        <v>112</v>
      </c>
      <c r="AB10">
        <v>92</v>
      </c>
      <c r="AC10">
        <v>428</v>
      </c>
      <c r="AD10">
        <v>104</v>
      </c>
      <c r="AE10">
        <v>11</v>
      </c>
      <c r="AF10">
        <v>24</v>
      </c>
      <c r="AG10">
        <v>8</v>
      </c>
      <c r="AH10">
        <v>24</v>
      </c>
      <c r="AI10">
        <v>796</v>
      </c>
      <c r="AJ10">
        <v>8</v>
      </c>
      <c r="AK10">
        <v>34</v>
      </c>
      <c r="AL10">
        <v>608</v>
      </c>
      <c r="AM10">
        <v>62</v>
      </c>
    </row>
    <row r="11" spans="1:39">
      <c r="A11" s="38">
        <v>6</v>
      </c>
      <c r="B11" t="s">
        <v>63</v>
      </c>
      <c r="C11">
        <v>2007</v>
      </c>
      <c r="D11">
        <v>1.4</v>
      </c>
      <c r="E11">
        <v>8343</v>
      </c>
      <c r="F11">
        <v>9</v>
      </c>
      <c r="G11" s="14" t="s">
        <v>47</v>
      </c>
      <c r="H11">
        <v>36</v>
      </c>
      <c r="I11" s="28">
        <v>964.9</v>
      </c>
      <c r="J11" s="28">
        <v>1871.6</v>
      </c>
      <c r="K11" s="23">
        <v>0</v>
      </c>
      <c r="M11">
        <v>82</v>
      </c>
      <c r="N11">
        <v>0</v>
      </c>
      <c r="O11" s="23">
        <v>162</v>
      </c>
      <c r="P11" s="28">
        <v>256.7</v>
      </c>
      <c r="Q11" s="17">
        <v>312.60000000000002</v>
      </c>
      <c r="R11" s="14" t="s">
        <v>48</v>
      </c>
      <c r="S11">
        <v>1</v>
      </c>
      <c r="T11" s="31">
        <v>374.9</v>
      </c>
      <c r="U11">
        <v>722</v>
      </c>
      <c r="V11">
        <v>386</v>
      </c>
      <c r="W11">
        <v>556</v>
      </c>
      <c r="X11">
        <v>114</v>
      </c>
      <c r="Y11">
        <v>4</v>
      </c>
      <c r="Z11">
        <v>126</v>
      </c>
      <c r="AA11">
        <v>122</v>
      </c>
      <c r="AB11">
        <v>98</v>
      </c>
      <c r="AC11">
        <v>424</v>
      </c>
      <c r="AD11">
        <v>102</v>
      </c>
      <c r="AE11">
        <v>11</v>
      </c>
      <c r="AF11">
        <v>24</v>
      </c>
      <c r="AG11">
        <v>8</v>
      </c>
      <c r="AH11">
        <v>24</v>
      </c>
      <c r="AI11">
        <v>796</v>
      </c>
      <c r="AJ11">
        <v>8</v>
      </c>
      <c r="AK11">
        <v>34</v>
      </c>
      <c r="AL11">
        <v>588</v>
      </c>
      <c r="AM11">
        <v>61</v>
      </c>
    </row>
    <row r="12" spans="1:39">
      <c r="A12" s="38">
        <v>7</v>
      </c>
      <c r="B12" t="s">
        <v>64</v>
      </c>
      <c r="C12">
        <v>2007</v>
      </c>
      <c r="D12">
        <v>1.4</v>
      </c>
      <c r="E12">
        <v>10020</v>
      </c>
      <c r="F12">
        <v>9</v>
      </c>
      <c r="G12" s="14" t="s">
        <v>47</v>
      </c>
      <c r="H12">
        <v>36</v>
      </c>
      <c r="I12" s="23">
        <v>1316.2</v>
      </c>
      <c r="J12" s="23">
        <v>2278.3000000000002</v>
      </c>
      <c r="K12" s="23">
        <v>0</v>
      </c>
      <c r="M12">
        <v>82</v>
      </c>
      <c r="N12">
        <v>0</v>
      </c>
      <c r="O12" s="23">
        <v>46</v>
      </c>
      <c r="P12" s="23">
        <v>305.89999999999998</v>
      </c>
      <c r="Q12" s="17">
        <v>459.6</v>
      </c>
      <c r="R12" s="14" t="s">
        <v>48</v>
      </c>
      <c r="S12">
        <v>1</v>
      </c>
      <c r="T12" s="31">
        <v>466.8</v>
      </c>
      <c r="U12">
        <v>815</v>
      </c>
      <c r="V12">
        <v>390</v>
      </c>
      <c r="W12">
        <v>601</v>
      </c>
      <c r="X12">
        <v>114</v>
      </c>
      <c r="Y12">
        <v>4</v>
      </c>
      <c r="Z12">
        <v>126</v>
      </c>
      <c r="AA12">
        <v>122</v>
      </c>
      <c r="AB12">
        <v>104</v>
      </c>
      <c r="AC12">
        <v>446</v>
      </c>
      <c r="AD12">
        <v>108</v>
      </c>
      <c r="AE12">
        <v>13</v>
      </c>
      <c r="AF12">
        <v>31</v>
      </c>
      <c r="AG12">
        <v>8</v>
      </c>
      <c r="AH12">
        <v>24</v>
      </c>
      <c r="AI12">
        <v>796</v>
      </c>
      <c r="AJ12">
        <v>8</v>
      </c>
      <c r="AK12">
        <v>34</v>
      </c>
      <c r="AL12">
        <v>612</v>
      </c>
      <c r="AM12">
        <v>68</v>
      </c>
    </row>
    <row r="13" spans="1:39">
      <c r="A13" s="38">
        <v>8</v>
      </c>
      <c r="B13" t="s">
        <v>66</v>
      </c>
      <c r="C13">
        <v>2007</v>
      </c>
      <c r="D13">
        <v>1.4</v>
      </c>
      <c r="E13">
        <v>9818</v>
      </c>
      <c r="F13">
        <v>9</v>
      </c>
      <c r="G13" s="14" t="s">
        <v>47</v>
      </c>
      <c r="H13">
        <v>36</v>
      </c>
      <c r="I13" s="23">
        <v>1255.8</v>
      </c>
      <c r="J13" s="23">
        <v>2238.4</v>
      </c>
      <c r="K13" s="23">
        <v>0</v>
      </c>
      <c r="M13">
        <v>82</v>
      </c>
      <c r="N13">
        <v>0</v>
      </c>
      <c r="O13" s="23">
        <v>46</v>
      </c>
      <c r="P13" s="23">
        <v>306.60000000000002</v>
      </c>
      <c r="Q13" s="17">
        <v>450.1</v>
      </c>
      <c r="R13" s="14" t="s">
        <v>48</v>
      </c>
      <c r="S13">
        <v>1</v>
      </c>
      <c r="T13" s="31">
        <v>387</v>
      </c>
      <c r="U13">
        <v>804</v>
      </c>
      <c r="V13">
        <v>404</v>
      </c>
      <c r="W13">
        <v>605</v>
      </c>
      <c r="X13">
        <v>114</v>
      </c>
      <c r="Y13">
        <v>4</v>
      </c>
      <c r="Z13">
        <v>126</v>
      </c>
      <c r="AA13">
        <v>124</v>
      </c>
      <c r="AB13">
        <v>104</v>
      </c>
      <c r="AC13" s="16">
        <v>448</v>
      </c>
      <c r="AD13">
        <v>110</v>
      </c>
      <c r="AE13">
        <v>13</v>
      </c>
      <c r="AF13">
        <v>31</v>
      </c>
      <c r="AG13">
        <v>8</v>
      </c>
      <c r="AH13">
        <v>24</v>
      </c>
      <c r="AI13">
        <v>796</v>
      </c>
      <c r="AJ13">
        <v>8</v>
      </c>
      <c r="AK13">
        <v>34</v>
      </c>
      <c r="AL13">
        <v>622</v>
      </c>
      <c r="AM13">
        <v>68</v>
      </c>
    </row>
    <row r="14" spans="1:39">
      <c r="A14" s="38">
        <v>9</v>
      </c>
      <c r="B14" t="s">
        <v>65</v>
      </c>
      <c r="C14">
        <v>2007</v>
      </c>
      <c r="D14">
        <v>1.4</v>
      </c>
      <c r="E14">
        <v>8214</v>
      </c>
      <c r="F14">
        <v>9</v>
      </c>
      <c r="G14" s="14" t="s">
        <v>47</v>
      </c>
      <c r="H14">
        <v>36</v>
      </c>
      <c r="I14" s="23">
        <v>957.5</v>
      </c>
      <c r="J14" s="23">
        <v>1839.2</v>
      </c>
      <c r="K14" s="23">
        <v>0</v>
      </c>
      <c r="M14">
        <v>82</v>
      </c>
      <c r="N14">
        <v>0</v>
      </c>
      <c r="O14" s="23">
        <v>82</v>
      </c>
      <c r="P14" s="23">
        <v>264.39999999999998</v>
      </c>
      <c r="Q14" s="17">
        <v>314</v>
      </c>
      <c r="R14" s="14" t="s">
        <v>48</v>
      </c>
      <c r="S14">
        <v>1</v>
      </c>
      <c r="T14" s="31">
        <v>341.1</v>
      </c>
      <c r="U14">
        <v>722</v>
      </c>
      <c r="V14">
        <v>390</v>
      </c>
      <c r="W14">
        <v>558</v>
      </c>
      <c r="X14">
        <v>114</v>
      </c>
      <c r="Y14">
        <v>4</v>
      </c>
      <c r="Z14">
        <v>126</v>
      </c>
      <c r="AA14">
        <v>112</v>
      </c>
      <c r="AB14">
        <v>98</v>
      </c>
      <c r="AC14">
        <v>418</v>
      </c>
      <c r="AD14">
        <v>102</v>
      </c>
      <c r="AE14">
        <v>11</v>
      </c>
      <c r="AF14">
        <v>24</v>
      </c>
      <c r="AG14">
        <v>8</v>
      </c>
      <c r="AH14">
        <v>24</v>
      </c>
      <c r="AI14">
        <v>796</v>
      </c>
      <c r="AJ14">
        <v>8</v>
      </c>
      <c r="AK14">
        <v>34</v>
      </c>
      <c r="AL14">
        <v>560</v>
      </c>
      <c r="AM14">
        <v>58</v>
      </c>
    </row>
    <row r="15" spans="1:39">
      <c r="A15" s="38"/>
      <c r="G15" s="14"/>
      <c r="H15" s="1">
        <f>H6+H7+H8+H9+H10+H11+H12+H13+H14</f>
        <v>337</v>
      </c>
      <c r="I15" s="23"/>
      <c r="J15" s="61">
        <f>SUM(J6:J14)</f>
        <v>19200.700000000004</v>
      </c>
      <c r="K15" s="24">
        <f>K8+K9+K10+J15</f>
        <v>19747.230000000003</v>
      </c>
      <c r="L15" s="1"/>
      <c r="O15" s="23"/>
      <c r="P15" s="23"/>
      <c r="Q15" s="17"/>
      <c r="R15" s="14"/>
      <c r="T15" s="31"/>
    </row>
    <row r="16" spans="1:39">
      <c r="A16" s="38">
        <v>10</v>
      </c>
      <c r="B16" t="s">
        <v>70</v>
      </c>
      <c r="C16">
        <v>2005</v>
      </c>
      <c r="D16">
        <v>2.8</v>
      </c>
      <c r="E16" s="18">
        <v>15487</v>
      </c>
      <c r="F16">
        <v>6</v>
      </c>
      <c r="G16" s="14" t="s">
        <v>47</v>
      </c>
      <c r="H16">
        <v>52</v>
      </c>
      <c r="I16" s="23">
        <v>1961.2</v>
      </c>
      <c r="J16" s="23">
        <v>3492.5</v>
      </c>
      <c r="K16" s="23">
        <v>550.4</v>
      </c>
      <c r="M16">
        <v>240</v>
      </c>
      <c r="N16">
        <v>0</v>
      </c>
      <c r="O16" s="23">
        <v>120</v>
      </c>
      <c r="P16" s="23">
        <v>633</v>
      </c>
      <c r="Q16" s="17">
        <v>896</v>
      </c>
      <c r="R16" s="14" t="s">
        <v>48</v>
      </c>
      <c r="S16">
        <v>2</v>
      </c>
      <c r="T16" s="31">
        <v>427</v>
      </c>
      <c r="U16" s="17">
        <v>1109</v>
      </c>
      <c r="V16" s="17">
        <v>745</v>
      </c>
      <c r="W16" s="17">
        <v>988</v>
      </c>
    </row>
    <row r="17" spans="1:38">
      <c r="A17" s="38"/>
      <c r="B17" t="s">
        <v>72</v>
      </c>
      <c r="C17">
        <v>2006</v>
      </c>
      <c r="D17" s="19">
        <v>2.1</v>
      </c>
      <c r="E17" s="18">
        <v>12195</v>
      </c>
      <c r="F17">
        <v>6</v>
      </c>
      <c r="G17" s="14" t="s">
        <v>47</v>
      </c>
      <c r="H17">
        <v>53</v>
      </c>
      <c r="I17" s="23">
        <v>1354.4</v>
      </c>
      <c r="J17" s="23">
        <v>2785.4</v>
      </c>
      <c r="K17" s="23">
        <v>375.2</v>
      </c>
      <c r="M17">
        <v>180</v>
      </c>
      <c r="N17">
        <v>20</v>
      </c>
      <c r="O17" s="23">
        <v>122</v>
      </c>
      <c r="P17" s="23">
        <v>527</v>
      </c>
      <c r="Q17" s="17">
        <v>895</v>
      </c>
      <c r="R17" s="14" t="s">
        <v>48</v>
      </c>
      <c r="S17">
        <v>2</v>
      </c>
      <c r="T17" s="31">
        <v>389</v>
      </c>
    </row>
    <row r="18" spans="1:38">
      <c r="A18" s="38"/>
      <c r="D18" s="19"/>
      <c r="E18" s="18"/>
      <c r="G18" s="14"/>
      <c r="H18" s="1">
        <f>H16+H17</f>
        <v>105</v>
      </c>
      <c r="I18" s="23"/>
      <c r="J18" s="61">
        <f>SUM(J16:J17)</f>
        <v>6277.9</v>
      </c>
      <c r="K18" s="24"/>
      <c r="L18" s="1"/>
      <c r="O18" s="23"/>
      <c r="P18" s="23"/>
      <c r="Q18" s="17"/>
      <c r="R18" s="14"/>
      <c r="T18" s="31"/>
    </row>
    <row r="19" spans="1:38">
      <c r="A19" s="38">
        <v>11</v>
      </c>
      <c r="B19" t="s">
        <v>80</v>
      </c>
      <c r="C19">
        <v>2009</v>
      </c>
      <c r="D19" s="19"/>
      <c r="E19" s="18">
        <v>3422</v>
      </c>
      <c r="F19">
        <v>4</v>
      </c>
      <c r="G19" s="14" t="s">
        <v>47</v>
      </c>
      <c r="H19">
        <v>12</v>
      </c>
      <c r="I19" s="23">
        <v>354.8</v>
      </c>
      <c r="J19" s="23">
        <v>622.9</v>
      </c>
      <c r="K19" s="23">
        <v>137.80000000000001</v>
      </c>
      <c r="M19" s="23">
        <v>295</v>
      </c>
      <c r="N19" s="23">
        <v>0</v>
      </c>
      <c r="O19" s="23">
        <v>83</v>
      </c>
      <c r="P19" s="23" t="s">
        <v>102</v>
      </c>
      <c r="Q19" s="33">
        <v>202</v>
      </c>
      <c r="R19" s="14" t="s">
        <v>48</v>
      </c>
      <c r="S19" s="17">
        <v>1</v>
      </c>
      <c r="T19" s="31" t="s">
        <v>119</v>
      </c>
      <c r="AL19">
        <v>404</v>
      </c>
    </row>
    <row r="20" spans="1:38">
      <c r="A20" s="38">
        <v>12</v>
      </c>
      <c r="B20" t="s">
        <v>92</v>
      </c>
      <c r="C20">
        <v>2010</v>
      </c>
      <c r="D20" s="19"/>
      <c r="E20" s="18">
        <v>9502</v>
      </c>
      <c r="F20" t="s">
        <v>98</v>
      </c>
      <c r="G20" s="14" t="s">
        <v>47</v>
      </c>
      <c r="H20">
        <v>37</v>
      </c>
      <c r="I20" s="23">
        <v>1076.8</v>
      </c>
      <c r="J20" s="23">
        <v>2046.7</v>
      </c>
      <c r="K20" s="23">
        <v>167.5</v>
      </c>
      <c r="M20" s="23">
        <v>320</v>
      </c>
      <c r="N20" s="23">
        <v>0</v>
      </c>
      <c r="O20" s="23">
        <v>50</v>
      </c>
      <c r="P20" s="23" t="s">
        <v>102</v>
      </c>
      <c r="Q20" s="54">
        <v>328.1</v>
      </c>
      <c r="R20" s="14" t="s">
        <v>48</v>
      </c>
      <c r="S20" s="17">
        <v>1</v>
      </c>
      <c r="T20" s="31">
        <v>301.5</v>
      </c>
      <c r="AL20">
        <v>561</v>
      </c>
    </row>
    <row r="21" spans="1:38">
      <c r="A21" s="38">
        <v>13</v>
      </c>
      <c r="B21" t="s">
        <v>115</v>
      </c>
      <c r="C21">
        <v>2011</v>
      </c>
      <c r="D21" s="19">
        <v>0</v>
      </c>
      <c r="E21" s="18">
        <v>12270</v>
      </c>
      <c r="F21" s="44" t="s">
        <v>117</v>
      </c>
      <c r="G21" s="14" t="s">
        <v>47</v>
      </c>
      <c r="H21">
        <v>45</v>
      </c>
      <c r="I21" s="23">
        <v>1405.4</v>
      </c>
      <c r="J21" s="23">
        <v>2715.2</v>
      </c>
      <c r="K21" s="23"/>
      <c r="M21" s="23">
        <v>320</v>
      </c>
      <c r="N21" s="23">
        <v>0</v>
      </c>
      <c r="O21" s="23">
        <v>50</v>
      </c>
      <c r="P21" s="23" t="s">
        <v>102</v>
      </c>
      <c r="Q21" s="54">
        <v>323.7</v>
      </c>
      <c r="R21" s="14" t="s">
        <v>48</v>
      </c>
      <c r="S21" s="17">
        <v>1</v>
      </c>
      <c r="T21" s="31">
        <v>351.4</v>
      </c>
      <c r="AL21">
        <v>618</v>
      </c>
    </row>
    <row r="22" spans="1:38">
      <c r="A22" s="38">
        <v>14</v>
      </c>
      <c r="B22" t="s">
        <v>116</v>
      </c>
      <c r="C22">
        <v>2011</v>
      </c>
      <c r="D22" s="19">
        <v>0</v>
      </c>
      <c r="E22" s="18">
        <v>11246</v>
      </c>
      <c r="F22" s="43" t="s">
        <v>118</v>
      </c>
      <c r="G22" s="14" t="s">
        <v>47</v>
      </c>
      <c r="H22">
        <v>45</v>
      </c>
      <c r="I22" s="23">
        <v>1244.5999999999999</v>
      </c>
      <c r="J22" s="23">
        <v>2364.1</v>
      </c>
      <c r="K22" s="23"/>
      <c r="L22" s="23"/>
      <c r="M22" s="23">
        <v>363</v>
      </c>
      <c r="N22" s="23">
        <v>0</v>
      </c>
      <c r="O22" s="23">
        <v>363</v>
      </c>
      <c r="P22" s="23" t="s">
        <v>102</v>
      </c>
      <c r="Q22" s="54">
        <v>323.7</v>
      </c>
      <c r="R22" s="14" t="s">
        <v>48</v>
      </c>
      <c r="S22" s="17">
        <v>1</v>
      </c>
      <c r="T22" s="31">
        <v>405.6</v>
      </c>
      <c r="AL22">
        <v>780</v>
      </c>
    </row>
    <row r="23" spans="1:38">
      <c r="A23" s="38">
        <v>15</v>
      </c>
      <c r="B23" t="s">
        <v>154</v>
      </c>
      <c r="C23">
        <v>2012</v>
      </c>
      <c r="D23" s="19">
        <v>0</v>
      </c>
      <c r="E23" s="18">
        <v>11288</v>
      </c>
      <c r="F23" s="43">
        <v>11</v>
      </c>
      <c r="G23" s="14" t="s">
        <v>47</v>
      </c>
      <c r="H23">
        <v>45</v>
      </c>
      <c r="I23" s="23">
        <v>1303.5999999999999</v>
      </c>
      <c r="J23" s="23">
        <v>2441.3000000000002</v>
      </c>
      <c r="K23" s="23"/>
      <c r="L23" s="23"/>
      <c r="M23" s="23"/>
      <c r="N23" s="23"/>
      <c r="O23" s="23"/>
      <c r="P23" s="23"/>
      <c r="Q23" s="54"/>
      <c r="R23" s="14"/>
      <c r="S23" s="17"/>
      <c r="T23" s="31"/>
    </row>
    <row r="24" spans="1:38">
      <c r="A24" s="38">
        <v>16</v>
      </c>
      <c r="B24" t="s">
        <v>155</v>
      </c>
      <c r="C24">
        <v>2012</v>
      </c>
      <c r="D24" s="19">
        <v>0</v>
      </c>
      <c r="E24" s="18">
        <v>24056</v>
      </c>
      <c r="F24" s="43">
        <v>10</v>
      </c>
      <c r="G24" s="14" t="s">
        <v>47</v>
      </c>
      <c r="H24">
        <v>98</v>
      </c>
      <c r="I24" s="23">
        <v>2584.1</v>
      </c>
      <c r="J24" s="23">
        <v>4916.1000000000004</v>
      </c>
      <c r="K24" s="23"/>
      <c r="L24" s="23"/>
      <c r="M24" s="23"/>
      <c r="N24" s="23"/>
      <c r="O24" s="23"/>
      <c r="P24" s="23"/>
      <c r="Q24" s="54"/>
      <c r="R24" s="14"/>
      <c r="S24" s="17"/>
      <c r="T24" s="31"/>
    </row>
    <row r="25" spans="1:38">
      <c r="A25" s="38"/>
      <c r="D25" s="19"/>
      <c r="E25" s="18"/>
      <c r="G25" s="14"/>
      <c r="H25" s="1">
        <f>H19+H20+H21+H22</f>
        <v>139</v>
      </c>
      <c r="I25" s="23"/>
      <c r="J25" s="61">
        <f>J19+J20+J21+J22+J23+J24</f>
        <v>15106.300000000001</v>
      </c>
      <c r="K25" s="24"/>
      <c r="L25" s="1"/>
      <c r="O25" s="23"/>
      <c r="P25" s="23"/>
      <c r="Q25" s="17"/>
      <c r="R25" s="14"/>
      <c r="S25" s="17"/>
      <c r="T25" s="31"/>
    </row>
    <row r="26" spans="1:38">
      <c r="A26" s="38">
        <v>17</v>
      </c>
      <c r="B26" t="s">
        <v>125</v>
      </c>
      <c r="C26">
        <v>2010</v>
      </c>
      <c r="D26" s="19"/>
      <c r="E26" s="18">
        <v>12509</v>
      </c>
      <c r="F26" t="s">
        <v>97</v>
      </c>
      <c r="G26" s="14" t="s">
        <v>47</v>
      </c>
      <c r="H26">
        <v>44</v>
      </c>
      <c r="I26" s="23">
        <v>1113.2</v>
      </c>
      <c r="J26" s="25">
        <v>2261.3000000000002</v>
      </c>
      <c r="K26" s="25">
        <v>124.9</v>
      </c>
      <c r="L26" s="25">
        <f>K26+J26</f>
        <v>2386.2000000000003</v>
      </c>
      <c r="M26" s="23">
        <v>139</v>
      </c>
      <c r="N26" s="23">
        <v>53</v>
      </c>
      <c r="O26" s="23">
        <v>62</v>
      </c>
      <c r="P26" s="23" t="s">
        <v>102</v>
      </c>
      <c r="Q26" s="33">
        <v>297.2</v>
      </c>
      <c r="R26" s="14" t="s">
        <v>48</v>
      </c>
      <c r="S26" s="17">
        <v>1</v>
      </c>
      <c r="T26" s="31">
        <v>349.4</v>
      </c>
      <c r="AL26">
        <v>691</v>
      </c>
    </row>
    <row r="27" spans="1:38">
      <c r="A27" s="38"/>
      <c r="D27" s="19"/>
      <c r="E27" s="18"/>
      <c r="G27" s="14"/>
      <c r="I27" s="23"/>
      <c r="J27" s="24"/>
      <c r="K27" s="24"/>
      <c r="L27" s="1"/>
      <c r="O27" s="23"/>
      <c r="P27" s="23"/>
      <c r="Q27" s="17"/>
      <c r="R27" s="14"/>
      <c r="S27" s="17"/>
      <c r="T27" s="31"/>
    </row>
    <row r="28" spans="1:38">
      <c r="A28" s="38">
        <v>18</v>
      </c>
      <c r="B28" t="s">
        <v>73</v>
      </c>
      <c r="C28">
        <v>2008</v>
      </c>
      <c r="D28" s="19">
        <v>0.7</v>
      </c>
      <c r="E28" s="18">
        <v>12651</v>
      </c>
      <c r="F28">
        <v>11</v>
      </c>
      <c r="G28" s="14" t="s">
        <v>47</v>
      </c>
      <c r="H28">
        <v>40</v>
      </c>
      <c r="I28" s="23">
        <v>1605.8</v>
      </c>
      <c r="J28" s="21">
        <v>2678.9</v>
      </c>
      <c r="K28" s="21">
        <v>230.1</v>
      </c>
      <c r="L28" s="21">
        <f t="shared" ref="L28:L33" si="0">J28+K28</f>
        <v>2909</v>
      </c>
      <c r="M28">
        <v>280</v>
      </c>
      <c r="N28">
        <v>0</v>
      </c>
      <c r="O28" s="23">
        <v>148</v>
      </c>
      <c r="P28" s="23">
        <v>325</v>
      </c>
      <c r="Q28" s="17">
        <v>420</v>
      </c>
      <c r="R28" s="14" t="s">
        <v>78</v>
      </c>
      <c r="S28" s="17">
        <v>1</v>
      </c>
      <c r="T28" s="31">
        <v>255</v>
      </c>
    </row>
    <row r="29" spans="1:38">
      <c r="A29" s="38">
        <v>19</v>
      </c>
      <c r="B29" t="s">
        <v>74</v>
      </c>
      <c r="C29">
        <v>2008</v>
      </c>
      <c r="D29" s="19">
        <v>0.7</v>
      </c>
      <c r="E29" s="18">
        <v>13913</v>
      </c>
      <c r="F29">
        <v>11</v>
      </c>
      <c r="G29" s="14" t="s">
        <v>47</v>
      </c>
      <c r="H29">
        <v>38</v>
      </c>
      <c r="I29" s="23">
        <v>1578.8</v>
      </c>
      <c r="J29" s="21">
        <v>2589.6999999999998</v>
      </c>
      <c r="K29" s="21">
        <v>620.5</v>
      </c>
      <c r="L29" s="21">
        <f t="shared" si="0"/>
        <v>3210.2</v>
      </c>
      <c r="M29">
        <v>256</v>
      </c>
      <c r="N29">
        <v>0</v>
      </c>
      <c r="O29" s="23">
        <v>0</v>
      </c>
      <c r="P29" s="23">
        <v>479</v>
      </c>
      <c r="Q29" s="21" t="s">
        <v>79</v>
      </c>
      <c r="R29" s="14" t="s">
        <v>78</v>
      </c>
      <c r="S29" s="17">
        <v>1</v>
      </c>
      <c r="T29" s="31">
        <v>248</v>
      </c>
    </row>
    <row r="30" spans="1:38">
      <c r="A30" s="38">
        <v>20</v>
      </c>
      <c r="B30" t="s">
        <v>75</v>
      </c>
      <c r="C30">
        <v>2008</v>
      </c>
      <c r="D30" s="19">
        <v>0.7</v>
      </c>
      <c r="E30" s="18">
        <v>12742</v>
      </c>
      <c r="F30">
        <v>11</v>
      </c>
      <c r="G30" s="14" t="s">
        <v>47</v>
      </c>
      <c r="H30">
        <v>47</v>
      </c>
      <c r="I30" s="23">
        <v>1439.8</v>
      </c>
      <c r="J30" s="21">
        <v>2656.7</v>
      </c>
      <c r="K30" s="21">
        <v>334.3</v>
      </c>
      <c r="L30" s="21">
        <f t="shared" si="0"/>
        <v>2991</v>
      </c>
      <c r="M30">
        <v>246</v>
      </c>
      <c r="N30">
        <v>0</v>
      </c>
      <c r="O30" s="23">
        <v>56</v>
      </c>
      <c r="P30" s="23">
        <v>303</v>
      </c>
      <c r="Q30" s="17">
        <v>480</v>
      </c>
      <c r="R30" s="14" t="s">
        <v>78</v>
      </c>
      <c r="S30" s="17">
        <v>1</v>
      </c>
      <c r="T30" s="31">
        <v>242</v>
      </c>
    </row>
    <row r="31" spans="1:38">
      <c r="A31" s="38">
        <v>21</v>
      </c>
      <c r="B31" t="s">
        <v>76</v>
      </c>
      <c r="C31">
        <v>2009</v>
      </c>
      <c r="D31" s="19">
        <v>0</v>
      </c>
      <c r="E31" s="18">
        <v>12736</v>
      </c>
      <c r="F31">
        <v>11</v>
      </c>
      <c r="G31" s="14" t="s">
        <v>47</v>
      </c>
      <c r="H31">
        <v>45</v>
      </c>
      <c r="I31" s="23">
        <v>1361.4</v>
      </c>
      <c r="J31" s="21">
        <v>2403.6</v>
      </c>
      <c r="K31" s="21">
        <v>385.98</v>
      </c>
      <c r="L31" s="21">
        <f t="shared" si="0"/>
        <v>2789.58</v>
      </c>
      <c r="M31">
        <v>231</v>
      </c>
      <c r="N31">
        <v>0</v>
      </c>
      <c r="O31" s="23">
        <v>118</v>
      </c>
      <c r="P31" s="23">
        <v>320</v>
      </c>
      <c r="Q31" s="17">
        <v>434</v>
      </c>
      <c r="R31" s="14" t="s">
        <v>78</v>
      </c>
      <c r="S31" s="17">
        <v>1</v>
      </c>
      <c r="T31" s="31">
        <v>400</v>
      </c>
    </row>
    <row r="32" spans="1:38">
      <c r="A32" s="38">
        <v>22</v>
      </c>
      <c r="B32" t="s">
        <v>77</v>
      </c>
      <c r="C32">
        <v>2009</v>
      </c>
      <c r="D32" s="19">
        <v>0</v>
      </c>
      <c r="E32" s="18">
        <v>10972</v>
      </c>
      <c r="F32">
        <v>11</v>
      </c>
      <c r="G32" s="14" t="s">
        <v>47</v>
      </c>
      <c r="H32">
        <v>33</v>
      </c>
      <c r="I32" s="23">
        <v>1025.8</v>
      </c>
      <c r="J32" s="21">
        <v>1972.7</v>
      </c>
      <c r="K32" s="21">
        <v>480.2</v>
      </c>
      <c r="L32" s="21">
        <f t="shared" si="0"/>
        <v>2452.9</v>
      </c>
      <c r="M32">
        <v>201</v>
      </c>
      <c r="N32">
        <v>0</v>
      </c>
      <c r="O32" s="23">
        <v>0</v>
      </c>
      <c r="P32" s="23">
        <v>210</v>
      </c>
      <c r="Q32" s="17">
        <v>315</v>
      </c>
      <c r="R32" s="14" t="s">
        <v>78</v>
      </c>
      <c r="S32" s="17">
        <v>1</v>
      </c>
      <c r="T32" s="31">
        <v>381</v>
      </c>
    </row>
    <row r="33" spans="1:20" s="20" customFormat="1">
      <c r="A33" s="45">
        <v>23</v>
      </c>
      <c r="B33" s="20" t="s">
        <v>122</v>
      </c>
      <c r="C33" s="20">
        <v>2011</v>
      </c>
      <c r="D33" s="46">
        <v>0</v>
      </c>
      <c r="E33" s="47">
        <v>14450</v>
      </c>
      <c r="F33" s="20">
        <v>11</v>
      </c>
      <c r="G33" s="48" t="s">
        <v>47</v>
      </c>
      <c r="H33" s="20">
        <v>45</v>
      </c>
      <c r="I33" s="49">
        <v>1287.3</v>
      </c>
      <c r="J33" s="50">
        <v>2390.1999999999998</v>
      </c>
      <c r="K33" s="50">
        <f>152+121.2</f>
        <v>273.2</v>
      </c>
      <c r="L33" s="21">
        <f t="shared" si="0"/>
        <v>2663.3999999999996</v>
      </c>
      <c r="M33" s="20">
        <v>242</v>
      </c>
      <c r="N33" s="20">
        <v>0</v>
      </c>
      <c r="O33" s="49">
        <v>36</v>
      </c>
      <c r="P33" s="49">
        <v>329.1</v>
      </c>
      <c r="Q33" s="51"/>
      <c r="R33" s="48" t="s">
        <v>78</v>
      </c>
      <c r="S33" s="51">
        <v>1</v>
      </c>
      <c r="T33" s="52">
        <v>469</v>
      </c>
    </row>
    <row r="34" spans="1:20">
      <c r="A34" s="39"/>
      <c r="H34" s="1">
        <f>H28+H29+H30+H31+H32+H33</f>
        <v>248</v>
      </c>
      <c r="I34" s="23"/>
      <c r="J34" s="24">
        <f>SUM(J28:J33)</f>
        <v>14691.8</v>
      </c>
      <c r="K34" s="24"/>
      <c r="L34" s="24">
        <f>L28+L29+L30+L31+L32+L33</f>
        <v>17016.080000000002</v>
      </c>
      <c r="P34" s="23"/>
      <c r="S34" s="17"/>
    </row>
    <row r="35" spans="1:20">
      <c r="A35" s="39"/>
      <c r="H35" s="1"/>
      <c r="I35" s="23"/>
      <c r="J35" s="24"/>
      <c r="K35" s="24"/>
      <c r="L35" s="24"/>
      <c r="P35" s="23"/>
      <c r="S35" s="17"/>
    </row>
    <row r="36" spans="1:20">
      <c r="A36" s="39"/>
      <c r="B36" t="s">
        <v>157</v>
      </c>
      <c r="H36" s="16">
        <v>151</v>
      </c>
      <c r="I36" s="23"/>
      <c r="J36" s="24">
        <v>6234.1</v>
      </c>
      <c r="K36" s="25">
        <v>1534.94</v>
      </c>
      <c r="L36" s="24"/>
      <c r="P36" s="23"/>
      <c r="R36" t="s">
        <v>121</v>
      </c>
      <c r="S36" s="17"/>
    </row>
    <row r="37" spans="1:20">
      <c r="A37" s="38">
        <v>24</v>
      </c>
      <c r="B37" t="s">
        <v>93</v>
      </c>
      <c r="C37">
        <v>2010</v>
      </c>
      <c r="D37" s="19">
        <v>0</v>
      </c>
      <c r="E37" s="18">
        <v>14719</v>
      </c>
      <c r="F37">
        <v>10</v>
      </c>
      <c r="G37" s="14" t="s">
        <v>47</v>
      </c>
      <c r="H37">
        <v>34</v>
      </c>
      <c r="I37" s="23">
        <v>1190</v>
      </c>
      <c r="J37" s="25">
        <v>2004.9</v>
      </c>
      <c r="K37" s="32">
        <v>842.2</v>
      </c>
      <c r="L37" s="25">
        <f>J37+K37</f>
        <v>2847.1000000000004</v>
      </c>
      <c r="P37" s="28">
        <v>461.3</v>
      </c>
      <c r="Q37" s="33">
        <v>461.3</v>
      </c>
      <c r="R37" t="s">
        <v>121</v>
      </c>
      <c r="S37" s="17"/>
      <c r="T37" s="31">
        <v>347.6</v>
      </c>
    </row>
    <row r="38" spans="1:20">
      <c r="A38" s="38">
        <v>25</v>
      </c>
      <c r="B38" t="s">
        <v>94</v>
      </c>
      <c r="C38">
        <v>2010</v>
      </c>
      <c r="D38" s="19">
        <v>0</v>
      </c>
      <c r="E38" s="18">
        <v>23375</v>
      </c>
      <c r="F38">
        <v>16</v>
      </c>
      <c r="G38" s="14" t="s">
        <v>47</v>
      </c>
      <c r="H38">
        <v>55</v>
      </c>
      <c r="I38" s="23">
        <v>1807.4</v>
      </c>
      <c r="J38" s="25">
        <v>3181.4</v>
      </c>
      <c r="K38" s="32">
        <v>906.7</v>
      </c>
      <c r="L38" s="25">
        <f>J38+K38</f>
        <v>4088.1000000000004</v>
      </c>
      <c r="P38" s="28">
        <v>297.5</v>
      </c>
      <c r="Q38" s="34">
        <v>297.5</v>
      </c>
      <c r="R38" t="s">
        <v>121</v>
      </c>
      <c r="S38" s="17"/>
    </row>
    <row r="39" spans="1:20">
      <c r="A39" s="38">
        <v>26</v>
      </c>
      <c r="B39" t="s">
        <v>95</v>
      </c>
      <c r="C39">
        <v>2011</v>
      </c>
      <c r="E39" s="18">
        <v>14351</v>
      </c>
      <c r="F39">
        <v>10</v>
      </c>
      <c r="G39" s="14" t="s">
        <v>47</v>
      </c>
      <c r="H39">
        <v>57</v>
      </c>
      <c r="I39" s="23">
        <v>1880</v>
      </c>
      <c r="J39" s="25">
        <v>3187.2</v>
      </c>
      <c r="K39" s="32">
        <v>906.6</v>
      </c>
      <c r="L39" s="25">
        <f>J39+K39</f>
        <v>4093.7999999999997</v>
      </c>
      <c r="P39" s="28">
        <v>298.10000000000002</v>
      </c>
      <c r="Q39" s="34">
        <v>298.10000000000002</v>
      </c>
      <c r="R39" t="s">
        <v>121</v>
      </c>
      <c r="S39" s="17"/>
    </row>
    <row r="40" spans="1:20">
      <c r="A40" s="66">
        <v>27</v>
      </c>
      <c r="B40" t="s">
        <v>96</v>
      </c>
      <c r="C40">
        <v>2011</v>
      </c>
      <c r="E40" s="18">
        <v>14351</v>
      </c>
      <c r="F40">
        <v>10</v>
      </c>
      <c r="G40" s="14" t="s">
        <v>47</v>
      </c>
      <c r="H40">
        <v>39</v>
      </c>
      <c r="I40" s="23">
        <v>1347.9</v>
      </c>
      <c r="J40" s="25">
        <v>2309.9</v>
      </c>
      <c r="K40" s="32">
        <v>855.4</v>
      </c>
      <c r="L40" s="25">
        <f>J40+K40</f>
        <v>3165.3</v>
      </c>
      <c r="P40" s="28">
        <v>297.8</v>
      </c>
      <c r="Q40" s="34">
        <v>297.8</v>
      </c>
      <c r="R40" t="s">
        <v>121</v>
      </c>
      <c r="S40" s="17"/>
    </row>
    <row r="41" spans="1:20">
      <c r="A41" s="39"/>
      <c r="H41" s="1">
        <f>H36+H37+H38+H39+H40</f>
        <v>336</v>
      </c>
      <c r="J41" s="24">
        <f>J37+J38+J39+J40</f>
        <v>10683.4</v>
      </c>
      <c r="K41" s="24"/>
      <c r="L41" s="24">
        <f>SUM(L37:L40)</f>
        <v>14194.3</v>
      </c>
      <c r="P41" s="23"/>
      <c r="S41" s="17"/>
    </row>
    <row r="42" spans="1:20">
      <c r="A42" s="38"/>
      <c r="G42" s="14"/>
      <c r="I42" s="23"/>
      <c r="J42" s="23"/>
      <c r="K42" s="23"/>
      <c r="P42" s="23"/>
      <c r="Q42" s="17"/>
      <c r="S42" s="17"/>
    </row>
    <row r="43" spans="1:20">
      <c r="A43" s="38">
        <v>28</v>
      </c>
      <c r="B43" t="s">
        <v>103</v>
      </c>
      <c r="C43">
        <v>2010</v>
      </c>
      <c r="D43">
        <v>0</v>
      </c>
      <c r="E43" s="36">
        <v>3668</v>
      </c>
      <c r="F43">
        <v>4</v>
      </c>
      <c r="G43" s="14" t="s">
        <v>47</v>
      </c>
      <c r="H43">
        <v>14</v>
      </c>
      <c r="I43">
        <v>262.8</v>
      </c>
      <c r="J43">
        <v>581.29999999999995</v>
      </c>
      <c r="K43" s="23">
        <f>29.2+95.2</f>
        <v>124.4</v>
      </c>
      <c r="L43" s="23">
        <f>J43+K43</f>
        <v>705.69999999999993</v>
      </c>
      <c r="P43" s="23">
        <v>157.1</v>
      </c>
      <c r="R43" t="s">
        <v>104</v>
      </c>
      <c r="S43" s="17"/>
    </row>
    <row r="44" spans="1:20">
      <c r="A44" s="38">
        <v>29</v>
      </c>
      <c r="B44" t="s">
        <v>110</v>
      </c>
      <c r="C44">
        <v>2010</v>
      </c>
      <c r="D44">
        <v>0</v>
      </c>
      <c r="E44" s="36">
        <v>2077</v>
      </c>
      <c r="F44">
        <v>2</v>
      </c>
      <c r="G44" s="14" t="s">
        <v>47</v>
      </c>
      <c r="H44">
        <v>2</v>
      </c>
      <c r="I44">
        <v>137.6</v>
      </c>
      <c r="J44">
        <v>529.79999999999995</v>
      </c>
      <c r="P44" s="23">
        <v>176.6</v>
      </c>
      <c r="R44" t="s">
        <v>104</v>
      </c>
      <c r="S44" s="17"/>
    </row>
    <row r="45" spans="1:20">
      <c r="A45" s="38">
        <v>30</v>
      </c>
      <c r="B45" t="s">
        <v>105</v>
      </c>
      <c r="C45">
        <v>2010</v>
      </c>
      <c r="D45">
        <v>0</v>
      </c>
      <c r="E45">
        <v>5380</v>
      </c>
      <c r="F45">
        <v>4</v>
      </c>
      <c r="G45" s="14" t="s">
        <v>47</v>
      </c>
      <c r="H45">
        <v>18</v>
      </c>
      <c r="I45">
        <v>513.1</v>
      </c>
      <c r="J45">
        <v>952.5</v>
      </c>
      <c r="P45" s="23">
        <v>310.89999999999998</v>
      </c>
      <c r="R45" t="s">
        <v>48</v>
      </c>
      <c r="S45" s="17"/>
    </row>
    <row r="46" spans="1:20">
      <c r="A46" s="38">
        <v>31</v>
      </c>
      <c r="B46" t="s">
        <v>106</v>
      </c>
      <c r="C46">
        <v>2010</v>
      </c>
      <c r="D46">
        <v>0</v>
      </c>
      <c r="E46">
        <v>5163</v>
      </c>
      <c r="F46">
        <v>4</v>
      </c>
      <c r="G46" s="14" t="s">
        <v>47</v>
      </c>
      <c r="H46">
        <v>12</v>
      </c>
      <c r="I46">
        <v>401.6</v>
      </c>
      <c r="J46">
        <v>699.3</v>
      </c>
      <c r="K46">
        <f>136.4+161.8</f>
        <v>298.20000000000005</v>
      </c>
      <c r="L46">
        <f>J46+K46</f>
        <v>997.5</v>
      </c>
      <c r="P46" s="23">
        <v>317</v>
      </c>
      <c r="R46" t="s">
        <v>48</v>
      </c>
      <c r="S46" s="17"/>
    </row>
    <row r="47" spans="1:20">
      <c r="A47" s="38">
        <v>32</v>
      </c>
      <c r="B47" t="s">
        <v>107</v>
      </c>
      <c r="C47">
        <v>2010</v>
      </c>
      <c r="D47">
        <v>0</v>
      </c>
      <c r="E47">
        <v>5379</v>
      </c>
      <c r="F47">
        <v>4</v>
      </c>
      <c r="G47" s="14" t="s">
        <v>47</v>
      </c>
      <c r="H47">
        <v>24</v>
      </c>
      <c r="I47">
        <v>470.6</v>
      </c>
      <c r="J47">
        <v>941.1</v>
      </c>
      <c r="P47" s="23">
        <v>320.5</v>
      </c>
      <c r="R47" t="s">
        <v>48</v>
      </c>
      <c r="S47" s="17"/>
    </row>
    <row r="48" spans="1:20" s="20" customFormat="1">
      <c r="A48" s="45">
        <v>33</v>
      </c>
      <c r="B48" s="20" t="s">
        <v>124</v>
      </c>
      <c r="G48" s="48"/>
      <c r="H48" s="20">
        <v>2</v>
      </c>
      <c r="I48" s="20">
        <v>136.19999999999999</v>
      </c>
      <c r="J48" s="20">
        <v>528.4</v>
      </c>
      <c r="P48" s="49"/>
      <c r="S48" s="51"/>
    </row>
    <row r="49" spans="1:19">
      <c r="A49" s="53">
        <v>34</v>
      </c>
      <c r="B49" s="26" t="s">
        <v>108</v>
      </c>
      <c r="C49">
        <v>2010</v>
      </c>
      <c r="D49">
        <v>0</v>
      </c>
      <c r="E49">
        <v>3668</v>
      </c>
      <c r="F49">
        <v>4</v>
      </c>
      <c r="G49" s="14" t="s">
        <v>47</v>
      </c>
      <c r="H49">
        <v>14</v>
      </c>
      <c r="I49">
        <v>262.8</v>
      </c>
      <c r="J49">
        <v>581.1</v>
      </c>
      <c r="K49">
        <f>29.2+95.2</f>
        <v>124.4</v>
      </c>
      <c r="L49" s="23">
        <f>K43+K46+K49</f>
        <v>547</v>
      </c>
      <c r="P49" s="23">
        <v>147.69999999999999</v>
      </c>
      <c r="R49" t="s">
        <v>104</v>
      </c>
      <c r="S49" s="17"/>
    </row>
    <row r="50" spans="1:19">
      <c r="A50" s="53">
        <v>35</v>
      </c>
      <c r="B50" s="26" t="s">
        <v>111</v>
      </c>
      <c r="C50">
        <v>2010</v>
      </c>
      <c r="D50">
        <v>0</v>
      </c>
      <c r="E50">
        <v>2077</v>
      </c>
      <c r="F50">
        <v>2</v>
      </c>
      <c r="G50" s="14" t="s">
        <v>47</v>
      </c>
      <c r="H50">
        <v>2</v>
      </c>
      <c r="I50">
        <v>136.19999999999999</v>
      </c>
      <c r="J50">
        <v>528.4</v>
      </c>
      <c r="P50" s="23">
        <v>176.6</v>
      </c>
      <c r="R50" t="s">
        <v>104</v>
      </c>
      <c r="S50" s="17"/>
    </row>
    <row r="51" spans="1:19">
      <c r="A51" s="53">
        <v>36</v>
      </c>
      <c r="B51" s="26" t="s">
        <v>109</v>
      </c>
      <c r="C51">
        <v>2010</v>
      </c>
      <c r="D51">
        <v>0</v>
      </c>
      <c r="E51">
        <v>5299</v>
      </c>
      <c r="F51">
        <v>4</v>
      </c>
      <c r="G51" s="14" t="s">
        <v>47</v>
      </c>
      <c r="H51">
        <v>24</v>
      </c>
      <c r="I51">
        <v>455.4</v>
      </c>
      <c r="J51">
        <v>945.5</v>
      </c>
      <c r="P51" s="23">
        <v>314.10000000000002</v>
      </c>
      <c r="R51" t="s">
        <v>48</v>
      </c>
      <c r="S51" s="17"/>
    </row>
    <row r="52" spans="1:19">
      <c r="A52" s="53">
        <v>37</v>
      </c>
      <c r="B52" s="26" t="s">
        <v>126</v>
      </c>
      <c r="C52">
        <v>2011</v>
      </c>
      <c r="D52">
        <v>0</v>
      </c>
      <c r="E52">
        <v>5369</v>
      </c>
      <c r="F52">
        <v>4</v>
      </c>
      <c r="G52" s="14" t="s">
        <v>47</v>
      </c>
      <c r="H52">
        <v>24</v>
      </c>
      <c r="I52">
        <v>502.4</v>
      </c>
      <c r="J52">
        <v>933.8</v>
      </c>
      <c r="P52" s="23"/>
      <c r="S52" s="17"/>
    </row>
    <row r="53" spans="1:19">
      <c r="A53" s="53">
        <v>38</v>
      </c>
      <c r="B53" s="26" t="s">
        <v>127</v>
      </c>
      <c r="C53">
        <v>2011</v>
      </c>
      <c r="D53">
        <v>0</v>
      </c>
      <c r="E53">
        <v>5369</v>
      </c>
      <c r="F53">
        <v>4</v>
      </c>
      <c r="G53" s="14" t="s">
        <v>47</v>
      </c>
      <c r="H53">
        <v>24</v>
      </c>
      <c r="I53">
        <v>503.1</v>
      </c>
      <c r="J53">
        <v>931.8</v>
      </c>
      <c r="P53" s="23"/>
      <c r="S53" s="17"/>
    </row>
    <row r="54" spans="1:19">
      <c r="A54" s="53">
        <v>39</v>
      </c>
      <c r="B54" s="26" t="s">
        <v>128</v>
      </c>
      <c r="C54">
        <v>2011</v>
      </c>
      <c r="D54">
        <v>0</v>
      </c>
      <c r="E54">
        <v>5369</v>
      </c>
      <c r="F54">
        <v>4</v>
      </c>
      <c r="G54" s="14" t="s">
        <v>47</v>
      </c>
      <c r="H54">
        <v>24</v>
      </c>
      <c r="I54">
        <v>503.8</v>
      </c>
      <c r="J54">
        <v>934.9</v>
      </c>
      <c r="P54" s="23"/>
      <c r="S54" s="17"/>
    </row>
    <row r="55" spans="1:19">
      <c r="A55" s="53">
        <v>40</v>
      </c>
      <c r="B55" s="26" t="s">
        <v>129</v>
      </c>
      <c r="C55">
        <v>2011</v>
      </c>
      <c r="D55">
        <v>0</v>
      </c>
      <c r="E55">
        <v>5369</v>
      </c>
      <c r="F55">
        <v>4</v>
      </c>
      <c r="G55" s="14" t="s">
        <v>47</v>
      </c>
      <c r="H55">
        <v>24</v>
      </c>
      <c r="I55">
        <v>504.4</v>
      </c>
      <c r="J55">
        <v>935.5</v>
      </c>
      <c r="P55" s="23"/>
      <c r="S55" s="17"/>
    </row>
    <row r="56" spans="1:19">
      <c r="A56" s="53">
        <f>A55+1</f>
        <v>41</v>
      </c>
      <c r="B56" s="26" t="s">
        <v>130</v>
      </c>
      <c r="C56">
        <v>2011</v>
      </c>
      <c r="D56">
        <v>0</v>
      </c>
      <c r="E56">
        <v>5369</v>
      </c>
      <c r="F56">
        <v>4</v>
      </c>
      <c r="G56" s="14" t="s">
        <v>47</v>
      </c>
      <c r="H56">
        <v>24</v>
      </c>
      <c r="I56">
        <v>495.4</v>
      </c>
      <c r="J56">
        <v>935.5</v>
      </c>
      <c r="P56" s="23"/>
      <c r="S56" s="17"/>
    </row>
    <row r="57" spans="1:19">
      <c r="A57" s="53">
        <f t="shared" ref="A57:A65" si="1">A56+1</f>
        <v>42</v>
      </c>
      <c r="B57" s="26" t="s">
        <v>133</v>
      </c>
      <c r="C57">
        <v>2011</v>
      </c>
      <c r="D57">
        <v>0</v>
      </c>
      <c r="E57">
        <v>7079</v>
      </c>
      <c r="F57">
        <v>3</v>
      </c>
      <c r="G57" s="14" t="s">
        <v>47</v>
      </c>
      <c r="H57">
        <v>30</v>
      </c>
      <c r="I57">
        <v>669.5</v>
      </c>
      <c r="J57" s="23">
        <v>1139</v>
      </c>
      <c r="P57" s="23"/>
      <c r="S57" s="17"/>
    </row>
    <row r="58" spans="1:19">
      <c r="A58" s="53">
        <f t="shared" si="1"/>
        <v>43</v>
      </c>
      <c r="B58" s="26" t="s">
        <v>134</v>
      </c>
      <c r="C58">
        <v>2011</v>
      </c>
      <c r="D58">
        <v>0</v>
      </c>
      <c r="E58">
        <v>7079</v>
      </c>
      <c r="F58">
        <v>3</v>
      </c>
      <c r="G58" s="14" t="s">
        <v>47</v>
      </c>
      <c r="H58">
        <v>30</v>
      </c>
      <c r="I58" s="16">
        <v>669.2</v>
      </c>
      <c r="J58" s="25">
        <v>1138.4000000000001</v>
      </c>
      <c r="P58" s="23"/>
      <c r="S58" s="17"/>
    </row>
    <row r="59" spans="1:19">
      <c r="A59" s="53">
        <f t="shared" si="1"/>
        <v>44</v>
      </c>
      <c r="B59" s="26" t="s">
        <v>135</v>
      </c>
      <c r="C59">
        <v>2011</v>
      </c>
      <c r="D59">
        <v>0</v>
      </c>
      <c r="E59">
        <v>7079</v>
      </c>
      <c r="F59">
        <v>3</v>
      </c>
      <c r="G59" s="14" t="s">
        <v>47</v>
      </c>
      <c r="H59">
        <v>30</v>
      </c>
      <c r="I59" s="16">
        <v>669.5</v>
      </c>
      <c r="J59" s="25">
        <v>1138.9000000000001</v>
      </c>
      <c r="P59" s="23"/>
      <c r="S59" s="17"/>
    </row>
    <row r="60" spans="1:19">
      <c r="A60" s="53">
        <f t="shared" si="1"/>
        <v>45</v>
      </c>
      <c r="B60" s="26" t="s">
        <v>136</v>
      </c>
      <c r="C60">
        <v>2011</v>
      </c>
      <c r="D60">
        <v>0</v>
      </c>
      <c r="E60">
        <v>7079</v>
      </c>
      <c r="F60">
        <v>3</v>
      </c>
      <c r="G60" s="14" t="s">
        <v>47</v>
      </c>
      <c r="H60">
        <v>30</v>
      </c>
      <c r="I60" s="16">
        <v>669.3</v>
      </c>
      <c r="J60" s="25">
        <v>1140</v>
      </c>
      <c r="P60" s="23"/>
      <c r="S60" s="17"/>
    </row>
    <row r="61" spans="1:19">
      <c r="A61" s="53">
        <f t="shared" si="1"/>
        <v>46</v>
      </c>
      <c r="B61" s="55" t="s">
        <v>137</v>
      </c>
      <c r="C61">
        <v>2011</v>
      </c>
      <c r="D61">
        <v>0</v>
      </c>
      <c r="E61">
        <v>7079</v>
      </c>
      <c r="F61">
        <v>3</v>
      </c>
      <c r="G61" s="14" t="s">
        <v>47</v>
      </c>
      <c r="H61">
        <v>30</v>
      </c>
      <c r="I61" s="16">
        <v>669.4</v>
      </c>
      <c r="J61" s="25">
        <v>1139.5999999999999</v>
      </c>
      <c r="P61" s="23"/>
      <c r="S61" s="17"/>
    </row>
    <row r="62" spans="1:19">
      <c r="A62" s="53">
        <f t="shared" si="1"/>
        <v>47</v>
      </c>
      <c r="B62" s="55" t="s">
        <v>138</v>
      </c>
      <c r="C62">
        <v>2011</v>
      </c>
      <c r="D62">
        <v>0</v>
      </c>
      <c r="E62">
        <v>7079</v>
      </c>
      <c r="F62">
        <v>3</v>
      </c>
      <c r="G62" s="14" t="s">
        <v>47</v>
      </c>
      <c r="H62">
        <v>30</v>
      </c>
      <c r="I62" s="16">
        <v>669.2</v>
      </c>
      <c r="J62" s="25">
        <v>1138.4000000000001</v>
      </c>
      <c r="P62" s="23"/>
      <c r="S62" s="17"/>
    </row>
    <row r="63" spans="1:19">
      <c r="A63" s="53">
        <f t="shared" si="1"/>
        <v>48</v>
      </c>
      <c r="B63" s="55" t="s">
        <v>139</v>
      </c>
      <c r="C63">
        <v>2011</v>
      </c>
      <c r="D63">
        <v>0</v>
      </c>
      <c r="E63">
        <v>7079</v>
      </c>
      <c r="F63">
        <v>3</v>
      </c>
      <c r="G63" s="14" t="s">
        <v>47</v>
      </c>
      <c r="H63">
        <v>30</v>
      </c>
      <c r="I63" s="16">
        <v>669.6</v>
      </c>
      <c r="J63" s="25">
        <v>1139</v>
      </c>
      <c r="P63" s="23"/>
      <c r="S63" s="17"/>
    </row>
    <row r="64" spans="1:19">
      <c r="A64" s="53">
        <f t="shared" si="1"/>
        <v>49</v>
      </c>
      <c r="B64" s="26" t="s">
        <v>140</v>
      </c>
      <c r="C64">
        <v>2011</v>
      </c>
      <c r="D64">
        <v>0</v>
      </c>
      <c r="E64">
        <v>7079</v>
      </c>
      <c r="F64">
        <v>3</v>
      </c>
      <c r="G64" s="14" t="s">
        <v>47</v>
      </c>
      <c r="H64">
        <v>30</v>
      </c>
      <c r="I64" s="16">
        <v>669.6</v>
      </c>
      <c r="J64" s="25">
        <v>1139.7</v>
      </c>
      <c r="P64" s="23"/>
      <c r="S64" s="17"/>
    </row>
    <row r="65" spans="1:38">
      <c r="A65" s="53">
        <f t="shared" si="1"/>
        <v>50</v>
      </c>
      <c r="B65" s="26" t="s">
        <v>141</v>
      </c>
      <c r="C65">
        <v>2011</v>
      </c>
      <c r="D65">
        <v>0</v>
      </c>
      <c r="E65">
        <v>7079</v>
      </c>
      <c r="F65">
        <v>3</v>
      </c>
      <c r="G65" s="14" t="s">
        <v>47</v>
      </c>
      <c r="H65">
        <v>30</v>
      </c>
      <c r="I65" s="16">
        <v>669.3</v>
      </c>
      <c r="J65" s="25">
        <v>1138.8</v>
      </c>
      <c r="P65" s="23"/>
      <c r="S65" s="17"/>
    </row>
    <row r="66" spans="1:38">
      <c r="A66" s="38"/>
      <c r="B66" s="26"/>
      <c r="G66" s="14"/>
      <c r="H66" s="1">
        <f>H43+H44+H45+H46+H47+H48+H49+H50+H51+H52+H53+H54+H55+H57+H58+H59+H60+H61+H62+H63+H64+H65+H56</f>
        <v>502</v>
      </c>
      <c r="I66" s="16"/>
      <c r="J66" s="49">
        <f>SUM(J43:J65)</f>
        <v>21210.7</v>
      </c>
      <c r="P66" s="23"/>
      <c r="S66" s="17"/>
    </row>
    <row r="67" spans="1:38">
      <c r="A67" s="38"/>
      <c r="G67" s="14"/>
      <c r="K67">
        <v>19624.099999999999</v>
      </c>
      <c r="P67" s="23"/>
      <c r="S67" s="17"/>
    </row>
    <row r="68" spans="1:38">
      <c r="A68" s="38">
        <v>50</v>
      </c>
      <c r="B68" t="s">
        <v>112</v>
      </c>
      <c r="C68">
        <v>2011</v>
      </c>
      <c r="D68">
        <v>0</v>
      </c>
      <c r="E68">
        <v>16723</v>
      </c>
      <c r="F68">
        <v>9</v>
      </c>
      <c r="G68" s="14" t="s">
        <v>47</v>
      </c>
      <c r="H68">
        <v>99</v>
      </c>
      <c r="I68">
        <v>2223.1999999999998</v>
      </c>
      <c r="J68">
        <v>3649.2</v>
      </c>
      <c r="P68" s="23">
        <v>409.8</v>
      </c>
      <c r="Q68">
        <v>625</v>
      </c>
      <c r="R68" t="s">
        <v>48</v>
      </c>
      <c r="S68" s="17"/>
      <c r="T68" s="20">
        <v>651.79999999999995</v>
      </c>
    </row>
    <row r="69" spans="1:38">
      <c r="A69" s="38">
        <v>51</v>
      </c>
      <c r="B69" t="s">
        <v>113</v>
      </c>
      <c r="C69">
        <v>2011</v>
      </c>
      <c r="D69">
        <v>0</v>
      </c>
      <c r="E69">
        <v>16548</v>
      </c>
      <c r="F69">
        <v>9</v>
      </c>
      <c r="G69" s="14" t="s">
        <v>47</v>
      </c>
      <c r="H69">
        <v>99</v>
      </c>
      <c r="I69">
        <v>2109</v>
      </c>
      <c r="J69">
        <v>3566.3</v>
      </c>
      <c r="P69" s="23">
        <v>501.2</v>
      </c>
      <c r="Q69">
        <v>625</v>
      </c>
      <c r="R69" t="s">
        <v>48</v>
      </c>
      <c r="S69" s="17"/>
      <c r="T69" s="20">
        <v>685.3</v>
      </c>
    </row>
    <row r="70" spans="1:38">
      <c r="A70" s="38"/>
      <c r="G70" s="14"/>
      <c r="H70" s="1">
        <f>H68+H69</f>
        <v>198</v>
      </c>
      <c r="I70" s="1">
        <f>SUM(I68:I69)</f>
        <v>4332.2</v>
      </c>
      <c r="J70" s="24">
        <f>SUM(J68:J69)</f>
        <v>7215.5</v>
      </c>
      <c r="P70" s="23"/>
    </row>
    <row r="71" spans="1:38">
      <c r="A71" s="38"/>
      <c r="G71" s="14"/>
      <c r="P71" s="23"/>
      <c r="AL71">
        <v>1611</v>
      </c>
    </row>
    <row r="72" spans="1:38">
      <c r="A72" s="40">
        <v>53</v>
      </c>
      <c r="B72" s="41" t="s">
        <v>123</v>
      </c>
      <c r="C72" s="41">
        <v>2011</v>
      </c>
      <c r="D72" s="41">
        <v>0</v>
      </c>
      <c r="E72" s="41">
        <v>44067</v>
      </c>
      <c r="F72" s="41">
        <v>14</v>
      </c>
      <c r="G72" s="42" t="s">
        <v>114</v>
      </c>
      <c r="H72" s="41">
        <v>128</v>
      </c>
      <c r="I72" s="41">
        <v>4222.1000000000004</v>
      </c>
      <c r="J72" s="41">
        <v>8223.2999999999993</v>
      </c>
      <c r="M72" t="s">
        <v>120</v>
      </c>
      <c r="N72" t="s">
        <v>120</v>
      </c>
      <c r="O72" t="s">
        <v>120</v>
      </c>
      <c r="P72" s="23">
        <v>772.5</v>
      </c>
      <c r="Q72">
        <v>772.5</v>
      </c>
      <c r="R72" t="s">
        <v>121</v>
      </c>
      <c r="T72">
        <v>1899.9</v>
      </c>
    </row>
    <row r="73" spans="1:38">
      <c r="A73" s="40">
        <v>54</v>
      </c>
      <c r="B73" s="41" t="s">
        <v>131</v>
      </c>
      <c r="C73" s="41">
        <v>2011</v>
      </c>
      <c r="D73" s="41">
        <v>0</v>
      </c>
      <c r="E73" s="41">
        <v>26709</v>
      </c>
      <c r="F73" s="41">
        <v>9</v>
      </c>
      <c r="G73" s="42" t="s">
        <v>114</v>
      </c>
      <c r="H73" s="41">
        <v>80</v>
      </c>
      <c r="I73" s="41">
        <v>2891.5</v>
      </c>
      <c r="J73" s="41">
        <v>5271.5</v>
      </c>
      <c r="P73" s="23"/>
      <c r="R73" t="s">
        <v>121</v>
      </c>
    </row>
    <row r="74" spans="1:38">
      <c r="A74" s="40">
        <v>55</v>
      </c>
      <c r="B74" s="41" t="s">
        <v>156</v>
      </c>
      <c r="C74" s="41"/>
      <c r="D74" s="41">
        <v>0</v>
      </c>
      <c r="E74" s="41"/>
      <c r="F74" s="41"/>
      <c r="G74" s="42"/>
      <c r="H74" s="41"/>
      <c r="I74" s="41"/>
      <c r="J74" s="41"/>
      <c r="P74" s="23"/>
      <c r="R74" t="s">
        <v>121</v>
      </c>
    </row>
    <row r="75" spans="1:38">
      <c r="G75" s="14"/>
      <c r="H75" s="1">
        <f>H72+H73</f>
        <v>208</v>
      </c>
      <c r="I75" s="1">
        <f>I72+I73</f>
        <v>7113.6</v>
      </c>
      <c r="J75" s="24">
        <f>J72+J73</f>
        <v>13494.8</v>
      </c>
      <c r="P75" s="23"/>
    </row>
    <row r="76" spans="1:38">
      <c r="G76" s="14"/>
      <c r="H76" s="1"/>
      <c r="I76" s="1"/>
      <c r="J76" s="24"/>
      <c r="P76" s="23"/>
    </row>
    <row r="77" spans="1:38">
      <c r="A77" s="15">
        <v>56</v>
      </c>
      <c r="B77" t="s">
        <v>147</v>
      </c>
      <c r="C77">
        <v>2009</v>
      </c>
      <c r="D77" s="41">
        <v>0</v>
      </c>
      <c r="E77">
        <v>12784</v>
      </c>
      <c r="F77" s="15">
        <v>9</v>
      </c>
      <c r="G77" s="42" t="s">
        <v>114</v>
      </c>
      <c r="H77" s="16">
        <v>41</v>
      </c>
      <c r="I77" s="16">
        <v>1170.7</v>
      </c>
      <c r="J77" s="25">
        <v>2380.3000000000002</v>
      </c>
      <c r="P77" s="23"/>
      <c r="R77" t="s">
        <v>48</v>
      </c>
    </row>
    <row r="78" spans="1:38">
      <c r="A78" s="40">
        <v>57</v>
      </c>
      <c r="B78" t="s">
        <v>148</v>
      </c>
      <c r="C78" s="41">
        <v>2009</v>
      </c>
      <c r="D78" s="41">
        <v>0</v>
      </c>
      <c r="E78" s="41">
        <v>12637</v>
      </c>
      <c r="F78" s="67">
        <v>9</v>
      </c>
      <c r="G78" s="42" t="s">
        <v>114</v>
      </c>
      <c r="H78" s="16">
        <v>37</v>
      </c>
      <c r="I78" s="16">
        <v>1293.5999999999999</v>
      </c>
      <c r="J78" s="25">
        <v>2370.8000000000002</v>
      </c>
      <c r="P78" s="23"/>
      <c r="R78" t="s">
        <v>48</v>
      </c>
    </row>
    <row r="79" spans="1:38">
      <c r="A79" s="40">
        <v>58</v>
      </c>
      <c r="B79" t="s">
        <v>149</v>
      </c>
      <c r="C79" s="41"/>
      <c r="D79" s="41">
        <v>0</v>
      </c>
      <c r="E79" s="41">
        <v>14238</v>
      </c>
      <c r="F79" s="67">
        <v>9</v>
      </c>
      <c r="G79" s="42" t="s">
        <v>114</v>
      </c>
      <c r="H79" s="62">
        <v>53</v>
      </c>
      <c r="I79" s="62">
        <v>1334.1</v>
      </c>
      <c r="J79" s="25">
        <v>2742.2</v>
      </c>
      <c r="P79" s="23"/>
      <c r="R79" t="s">
        <v>48</v>
      </c>
    </row>
    <row r="80" spans="1:38">
      <c r="A80" s="40">
        <v>59</v>
      </c>
      <c r="B80" t="s">
        <v>150</v>
      </c>
      <c r="C80" s="41">
        <v>2009</v>
      </c>
      <c r="D80" s="41">
        <v>0</v>
      </c>
      <c r="E80" s="41">
        <v>12914</v>
      </c>
      <c r="F80" s="67">
        <v>11</v>
      </c>
      <c r="G80" s="42" t="s">
        <v>114</v>
      </c>
      <c r="H80" s="62">
        <v>37</v>
      </c>
      <c r="I80" s="62">
        <v>1144.7</v>
      </c>
      <c r="J80" s="25">
        <v>2109.1999999999998</v>
      </c>
      <c r="P80" s="23"/>
      <c r="R80" t="s">
        <v>48</v>
      </c>
    </row>
    <row r="81" spans="1:18">
      <c r="A81" s="40">
        <v>60</v>
      </c>
      <c r="B81" t="s">
        <v>151</v>
      </c>
      <c r="C81" s="41">
        <v>2010</v>
      </c>
      <c r="D81" s="41">
        <v>0</v>
      </c>
      <c r="E81" s="41">
        <v>10959</v>
      </c>
      <c r="F81" s="67">
        <v>10</v>
      </c>
      <c r="G81" s="63" t="s">
        <v>47</v>
      </c>
      <c r="H81" s="62">
        <v>30</v>
      </c>
      <c r="I81" s="62">
        <v>1217.2</v>
      </c>
      <c r="J81" s="25">
        <v>2048.4</v>
      </c>
      <c r="P81" s="23"/>
      <c r="R81" t="s">
        <v>78</v>
      </c>
    </row>
    <row r="82" spans="1:18">
      <c r="A82" s="15">
        <v>61</v>
      </c>
      <c r="B82" t="s">
        <v>152</v>
      </c>
      <c r="C82" s="41">
        <v>2009</v>
      </c>
      <c r="D82" s="41">
        <v>0</v>
      </c>
      <c r="E82" s="41">
        <v>13994</v>
      </c>
      <c r="F82" s="67">
        <v>10</v>
      </c>
      <c r="G82" s="42" t="s">
        <v>114</v>
      </c>
      <c r="H82" s="16">
        <v>44</v>
      </c>
      <c r="I82" s="16">
        <v>1113.8</v>
      </c>
      <c r="J82" s="25">
        <v>2329.3000000000002</v>
      </c>
      <c r="P82" s="23"/>
      <c r="R82" t="s">
        <v>48</v>
      </c>
    </row>
    <row r="83" spans="1:18">
      <c r="A83" s="15"/>
      <c r="F83" s="15"/>
      <c r="G83" s="14"/>
      <c r="H83" s="1"/>
      <c r="I83" s="1">
        <f>SUM(I77:I82)</f>
        <v>7274.1</v>
      </c>
      <c r="J83" s="24">
        <f>SUM(J77:J82)</f>
        <v>13980.2</v>
      </c>
      <c r="P83" s="23"/>
    </row>
    <row r="84" spans="1:18">
      <c r="A84" s="15"/>
      <c r="F84" s="15"/>
      <c r="G84" s="14"/>
      <c r="H84" s="1"/>
      <c r="I84" s="1"/>
      <c r="J84" s="24"/>
      <c r="P84" s="23"/>
    </row>
    <row r="85" spans="1:18">
      <c r="A85" s="15"/>
      <c r="F85" s="15"/>
      <c r="G85" s="14"/>
      <c r="H85" s="1"/>
      <c r="I85" s="1"/>
      <c r="J85" s="24"/>
      <c r="P85" s="23"/>
    </row>
    <row r="86" spans="1:18">
      <c r="A86" s="15"/>
      <c r="B86" t="s">
        <v>159</v>
      </c>
      <c r="D86" s="41">
        <v>0</v>
      </c>
      <c r="E86" s="41">
        <v>4524</v>
      </c>
      <c r="F86" s="67">
        <v>4</v>
      </c>
      <c r="G86" s="14" t="s">
        <v>160</v>
      </c>
      <c r="H86" s="1">
        <v>8</v>
      </c>
      <c r="I86" s="16">
        <v>368.2</v>
      </c>
      <c r="J86" s="25">
        <v>871.5</v>
      </c>
      <c r="P86" s="23"/>
    </row>
    <row r="87" spans="1:18">
      <c r="A87" s="15"/>
      <c r="G87" s="14"/>
      <c r="H87" s="1"/>
      <c r="I87" s="1"/>
      <c r="J87" s="24"/>
      <c r="P87" s="23"/>
    </row>
    <row r="88" spans="1:18">
      <c r="A88" s="15"/>
      <c r="G88" s="14"/>
      <c r="H88" s="1"/>
      <c r="I88" s="1"/>
      <c r="J88" s="24"/>
      <c r="P88" s="23"/>
    </row>
    <row r="89" spans="1:18">
      <c r="A89" s="15"/>
      <c r="G89" s="14"/>
      <c r="H89" s="1"/>
      <c r="I89" s="1"/>
      <c r="J89" s="24"/>
      <c r="P89" s="23"/>
    </row>
    <row r="90" spans="1:18" ht="19.5">
      <c r="A90" s="15"/>
      <c r="G90" s="64" t="s">
        <v>153</v>
      </c>
      <c r="H90" s="1"/>
      <c r="I90" s="1"/>
      <c r="J90" s="65">
        <f>J83+J75+J70+J66+J41+J34+J26+J25+J18+J15</f>
        <v>124122.6</v>
      </c>
      <c r="P90" s="23"/>
    </row>
    <row r="91" spans="1:18" ht="30">
      <c r="G91" s="56" t="s">
        <v>142</v>
      </c>
      <c r="H91" s="58">
        <f>H15+H18+H25+H26+H75</f>
        <v>833</v>
      </c>
      <c r="I91" s="1"/>
      <c r="J91" s="24"/>
      <c r="P91" s="23"/>
    </row>
    <row r="92" spans="1:18" ht="45">
      <c r="G92" s="57" t="s">
        <v>143</v>
      </c>
      <c r="H92" s="58">
        <f>H34+H41</f>
        <v>584</v>
      </c>
      <c r="I92" s="1"/>
      <c r="J92" s="24"/>
      <c r="P92" s="23"/>
    </row>
    <row r="93" spans="1:18" ht="45">
      <c r="G93" s="56" t="s">
        <v>144</v>
      </c>
      <c r="H93" s="58">
        <f>H70</f>
        <v>198</v>
      </c>
      <c r="P93" s="23"/>
    </row>
    <row r="94" spans="1:18" ht="30">
      <c r="G94" s="56" t="s">
        <v>145</v>
      </c>
      <c r="H94" s="59">
        <f>H43+H44+H45+H46+H47+H48+H49+H50+H51+H52+H53+H54+H55+H56+H57+H58+H59+H60+H61+H62+H63+H64+H65</f>
        <v>502</v>
      </c>
      <c r="J94" s="23"/>
      <c r="P94" s="23"/>
    </row>
    <row r="95" spans="1:18">
      <c r="G95" s="14"/>
      <c r="P95" s="23"/>
    </row>
    <row r="96" spans="1:18" ht="18.75">
      <c r="G96" s="60" t="s">
        <v>132</v>
      </c>
      <c r="H96" s="60">
        <f>H91+H92+H93+H94</f>
        <v>2117</v>
      </c>
      <c r="J96" s="23"/>
      <c r="P96" s="23"/>
    </row>
    <row r="97" spans="2:10">
      <c r="G97" s="14"/>
      <c r="J97" s="23"/>
    </row>
    <row r="98" spans="2:10">
      <c r="G98" s="14"/>
    </row>
    <row r="99" spans="2:10">
      <c r="G99" s="14"/>
    </row>
    <row r="108" spans="2:10">
      <c r="B108" t="s">
        <v>158</v>
      </c>
    </row>
    <row r="217" spans="1:9" ht="15.75" thickBot="1"/>
    <row r="218" spans="1:9">
      <c r="A218" s="2" t="s">
        <v>2</v>
      </c>
      <c r="B218" s="4" t="s">
        <v>4</v>
      </c>
      <c r="C218" s="4" t="s">
        <v>5</v>
      </c>
      <c r="D218" s="4" t="s">
        <v>7</v>
      </c>
      <c r="E218" s="4" t="s">
        <v>9</v>
      </c>
      <c r="F218" s="4" t="s">
        <v>11</v>
      </c>
      <c r="G218" s="4" t="s">
        <v>13</v>
      </c>
      <c r="H218" s="7" t="s">
        <v>15</v>
      </c>
      <c r="I218" s="7" t="s">
        <v>18</v>
      </c>
    </row>
    <row r="219" spans="1:9" ht="15.75" thickBot="1">
      <c r="A219" s="3" t="s">
        <v>3</v>
      </c>
      <c r="B219" s="5"/>
      <c r="C219" s="6" t="s">
        <v>6</v>
      </c>
      <c r="D219" s="6" t="s">
        <v>8</v>
      </c>
      <c r="E219" s="6" t="s">
        <v>10</v>
      </c>
      <c r="F219" s="6" t="s">
        <v>12</v>
      </c>
      <c r="G219" s="6" t="s">
        <v>14</v>
      </c>
      <c r="H219" s="8" t="s">
        <v>16</v>
      </c>
      <c r="I219" s="8" t="s">
        <v>17</v>
      </c>
    </row>
    <row r="220" spans="1:9">
      <c r="A220" s="12" t="s">
        <v>46</v>
      </c>
      <c r="B220" t="s">
        <v>50</v>
      </c>
      <c r="C220">
        <v>2008</v>
      </c>
      <c r="D220">
        <v>0.7</v>
      </c>
      <c r="E220">
        <v>9586</v>
      </c>
      <c r="F220">
        <v>9</v>
      </c>
      <c r="G220" s="14" t="s">
        <v>47</v>
      </c>
      <c r="H220">
        <v>36</v>
      </c>
      <c r="I220" s="23">
        <v>1075.0999999999999</v>
      </c>
    </row>
    <row r="221" spans="1:9">
      <c r="A221" s="15" t="s">
        <v>49</v>
      </c>
      <c r="B221" t="s">
        <v>59</v>
      </c>
      <c r="C221">
        <v>2008</v>
      </c>
      <c r="D221">
        <v>0.7</v>
      </c>
      <c r="E221">
        <v>9382</v>
      </c>
      <c r="F221">
        <v>9</v>
      </c>
      <c r="G221" s="14" t="s">
        <v>47</v>
      </c>
      <c r="H221">
        <v>36</v>
      </c>
      <c r="I221" s="23">
        <v>1057</v>
      </c>
    </row>
    <row r="222" spans="1:9">
      <c r="A222" s="15" t="s">
        <v>51</v>
      </c>
      <c r="B222" t="s">
        <v>60</v>
      </c>
      <c r="C222">
        <v>2008</v>
      </c>
      <c r="D222">
        <v>0.7</v>
      </c>
      <c r="E222">
        <v>12292</v>
      </c>
      <c r="F222">
        <v>9</v>
      </c>
      <c r="G222" s="14" t="s">
        <v>47</v>
      </c>
      <c r="H222">
        <v>44</v>
      </c>
      <c r="I222" s="23">
        <v>1535.7</v>
      </c>
    </row>
    <row r="223" spans="1:9">
      <c r="A223" s="15" t="s">
        <v>52</v>
      </c>
      <c r="B223" t="s">
        <v>61</v>
      </c>
      <c r="C223">
        <v>2008</v>
      </c>
      <c r="D223">
        <v>0.7</v>
      </c>
      <c r="E223">
        <v>12925</v>
      </c>
      <c r="F223">
        <v>9</v>
      </c>
      <c r="G223" s="14" t="s">
        <v>47</v>
      </c>
      <c r="H223">
        <v>41</v>
      </c>
      <c r="I223" s="23">
        <v>1472.9</v>
      </c>
    </row>
    <row r="224" spans="1:9">
      <c r="A224" s="15" t="s">
        <v>53</v>
      </c>
      <c r="B224" t="s">
        <v>62</v>
      </c>
      <c r="C224">
        <v>2008</v>
      </c>
      <c r="D224">
        <v>0.7</v>
      </c>
      <c r="E224">
        <v>9446</v>
      </c>
      <c r="F224">
        <v>9</v>
      </c>
      <c r="G224" s="14" t="s">
        <v>47</v>
      </c>
      <c r="H224">
        <v>36</v>
      </c>
      <c r="I224" s="23">
        <v>957</v>
      </c>
    </row>
    <row r="225" spans="1:9">
      <c r="A225" s="15" t="s">
        <v>54</v>
      </c>
      <c r="B225" t="s">
        <v>63</v>
      </c>
      <c r="C225">
        <v>2007</v>
      </c>
      <c r="D225">
        <v>1.4</v>
      </c>
      <c r="E225">
        <v>8343</v>
      </c>
      <c r="F225">
        <v>9</v>
      </c>
      <c r="G225" s="14" t="s">
        <v>47</v>
      </c>
      <c r="H225">
        <v>36</v>
      </c>
      <c r="I225" s="23">
        <v>964.9</v>
      </c>
    </row>
    <row r="226" spans="1:9">
      <c r="A226" s="15" t="s">
        <v>55</v>
      </c>
      <c r="B226" t="s">
        <v>64</v>
      </c>
      <c r="C226">
        <v>2007</v>
      </c>
      <c r="D226">
        <v>1.4</v>
      </c>
      <c r="E226">
        <v>10020</v>
      </c>
      <c r="F226">
        <v>9</v>
      </c>
      <c r="G226" s="14" t="s">
        <v>47</v>
      </c>
      <c r="H226">
        <v>36</v>
      </c>
      <c r="I226" s="23">
        <v>1316.2</v>
      </c>
    </row>
    <row r="227" spans="1:9">
      <c r="A227" s="15" t="s">
        <v>56</v>
      </c>
      <c r="B227" t="s">
        <v>66</v>
      </c>
      <c r="C227">
        <v>2007</v>
      </c>
      <c r="D227">
        <v>1.4</v>
      </c>
      <c r="E227">
        <v>9818</v>
      </c>
      <c r="F227">
        <v>9</v>
      </c>
      <c r="G227" s="14" t="s">
        <v>47</v>
      </c>
      <c r="H227">
        <v>36</v>
      </c>
      <c r="I227" s="23">
        <v>1255.8</v>
      </c>
    </row>
    <row r="228" spans="1:9">
      <c r="A228" s="15" t="s">
        <v>57</v>
      </c>
      <c r="B228" t="s">
        <v>65</v>
      </c>
      <c r="C228">
        <v>2007</v>
      </c>
      <c r="D228">
        <v>1.4</v>
      </c>
      <c r="E228">
        <v>8214</v>
      </c>
      <c r="F228">
        <v>9</v>
      </c>
      <c r="G228" s="14" t="s">
        <v>47</v>
      </c>
      <c r="H228">
        <v>36</v>
      </c>
      <c r="I228" s="23">
        <v>957.5</v>
      </c>
    </row>
    <row r="229" spans="1:9">
      <c r="A229" s="15"/>
      <c r="G229" s="14"/>
      <c r="I229" s="23"/>
    </row>
    <row r="230" spans="1:9">
      <c r="A230" s="15" t="s">
        <v>58</v>
      </c>
      <c r="B230" t="s">
        <v>70</v>
      </c>
      <c r="C230">
        <v>2005</v>
      </c>
      <c r="D230">
        <v>2.8</v>
      </c>
      <c r="E230" s="18">
        <v>15487</v>
      </c>
      <c r="F230">
        <v>6</v>
      </c>
      <c r="G230" s="14" t="s">
        <v>47</v>
      </c>
      <c r="H230">
        <v>52</v>
      </c>
      <c r="I230" s="23">
        <v>1961.2</v>
      </c>
    </row>
    <row r="231" spans="1:9">
      <c r="A231" s="15" t="s">
        <v>71</v>
      </c>
      <c r="B231" t="s">
        <v>72</v>
      </c>
      <c r="C231">
        <v>2006</v>
      </c>
      <c r="D231" s="19">
        <v>2.1</v>
      </c>
      <c r="E231" s="18">
        <v>12195</v>
      </c>
      <c r="F231">
        <v>6</v>
      </c>
      <c r="G231" s="14" t="s">
        <v>47</v>
      </c>
      <c r="H231">
        <v>53</v>
      </c>
      <c r="I231" s="23">
        <v>1354.4</v>
      </c>
    </row>
    <row r="232" spans="1:9">
      <c r="A232" s="15">
        <v>12</v>
      </c>
      <c r="B232" t="s">
        <v>80</v>
      </c>
      <c r="C232">
        <v>2009</v>
      </c>
      <c r="D232" s="19"/>
      <c r="E232" s="18">
        <v>3422</v>
      </c>
      <c r="F232">
        <v>5</v>
      </c>
      <c r="G232" s="14" t="s">
        <v>47</v>
      </c>
      <c r="H232">
        <v>12</v>
      </c>
      <c r="I232" s="23">
        <v>358.4</v>
      </c>
    </row>
    <row r="233" spans="1:9">
      <c r="A233" s="15">
        <v>13</v>
      </c>
      <c r="B233" t="s">
        <v>81</v>
      </c>
      <c r="C233">
        <v>2010</v>
      </c>
      <c r="D233" s="19"/>
      <c r="E233" s="18">
        <v>9502</v>
      </c>
      <c r="F233">
        <v>9</v>
      </c>
      <c r="G233" s="14" t="s">
        <v>47</v>
      </c>
      <c r="H233">
        <v>37</v>
      </c>
      <c r="I233" s="23">
        <v>1076.8</v>
      </c>
    </row>
    <row r="234" spans="1:9">
      <c r="A234" s="15"/>
      <c r="D234" s="19"/>
      <c r="E234" s="18"/>
      <c r="G234" s="14"/>
      <c r="I234" s="23"/>
    </row>
    <row r="235" spans="1:9">
      <c r="A235" s="15">
        <v>14</v>
      </c>
      <c r="B235" t="s">
        <v>82</v>
      </c>
      <c r="C235">
        <v>2008</v>
      </c>
      <c r="D235" s="19">
        <v>0.7</v>
      </c>
      <c r="E235" s="18">
        <v>12651</v>
      </c>
      <c r="F235">
        <v>11</v>
      </c>
      <c r="G235" s="14" t="s">
        <v>47</v>
      </c>
      <c r="H235">
        <v>40</v>
      </c>
      <c r="I235" s="23">
        <v>1605.8</v>
      </c>
    </row>
    <row r="236" spans="1:9">
      <c r="A236" s="15"/>
      <c r="B236" t="s">
        <v>83</v>
      </c>
      <c r="D236" s="19"/>
      <c r="E236" s="18"/>
      <c r="G236" s="14"/>
      <c r="I236" s="23"/>
    </row>
    <row r="237" spans="1:9">
      <c r="A237" s="15">
        <v>15</v>
      </c>
      <c r="B237" t="s">
        <v>84</v>
      </c>
      <c r="C237">
        <v>2008</v>
      </c>
      <c r="D237" s="19">
        <v>0.7</v>
      </c>
      <c r="E237" s="18">
        <v>13913</v>
      </c>
      <c r="F237">
        <v>11</v>
      </c>
      <c r="G237" s="14" t="s">
        <v>47</v>
      </c>
      <c r="H237">
        <v>38</v>
      </c>
      <c r="I237" s="23">
        <v>1578.8</v>
      </c>
    </row>
    <row r="238" spans="1:9">
      <c r="A238" s="15"/>
      <c r="B238" t="s">
        <v>83</v>
      </c>
      <c r="D238" s="19"/>
      <c r="E238" s="18"/>
      <c r="G238" s="14"/>
      <c r="I238" s="23"/>
    </row>
    <row r="239" spans="1:9">
      <c r="A239" s="15"/>
      <c r="B239" t="s">
        <v>85</v>
      </c>
      <c r="D239" s="19"/>
      <c r="E239" s="18"/>
      <c r="G239" s="14"/>
      <c r="I239" s="23"/>
    </row>
    <row r="240" spans="1:9">
      <c r="A240" s="15">
        <v>16</v>
      </c>
      <c r="B240" t="s">
        <v>86</v>
      </c>
      <c r="C240">
        <v>2008</v>
      </c>
      <c r="D240" s="19">
        <v>0.7</v>
      </c>
      <c r="E240" s="18">
        <v>12742</v>
      </c>
      <c r="F240">
        <v>11</v>
      </c>
      <c r="G240" s="14" t="s">
        <v>47</v>
      </c>
      <c r="H240">
        <v>47</v>
      </c>
      <c r="I240" s="23">
        <v>1439.8</v>
      </c>
    </row>
    <row r="241" spans="1:9">
      <c r="A241" s="15"/>
      <c r="B241" t="s">
        <v>83</v>
      </c>
      <c r="D241" s="19"/>
      <c r="E241" s="18"/>
      <c r="G241" s="14"/>
      <c r="I241" s="23"/>
    </row>
    <row r="242" spans="1:9">
      <c r="A242" s="15">
        <v>17</v>
      </c>
      <c r="B242" t="s">
        <v>87</v>
      </c>
      <c r="C242">
        <v>2009</v>
      </c>
      <c r="D242" s="19">
        <v>0</v>
      </c>
      <c r="E242" s="18">
        <v>12736</v>
      </c>
      <c r="F242">
        <v>11</v>
      </c>
      <c r="G242" s="14" t="s">
        <v>47</v>
      </c>
      <c r="H242">
        <v>45</v>
      </c>
      <c r="I242" s="23">
        <v>1361.4</v>
      </c>
    </row>
    <row r="243" spans="1:9">
      <c r="A243" s="15"/>
      <c r="B243" t="s">
        <v>83</v>
      </c>
      <c r="D243" s="19"/>
      <c r="E243" s="18"/>
      <c r="G243" s="14"/>
      <c r="I243" s="23"/>
    </row>
    <row r="244" spans="1:9">
      <c r="A244" s="15">
        <v>18</v>
      </c>
      <c r="B244" t="s">
        <v>88</v>
      </c>
      <c r="C244">
        <v>2009</v>
      </c>
      <c r="D244" s="19">
        <v>0</v>
      </c>
      <c r="E244" s="18">
        <v>10972</v>
      </c>
      <c r="F244">
        <v>11</v>
      </c>
      <c r="G244" s="14" t="s">
        <v>47</v>
      </c>
      <c r="H244">
        <v>33</v>
      </c>
      <c r="I244" s="23">
        <v>1025.8</v>
      </c>
    </row>
    <row r="245" spans="1:9">
      <c r="A245" s="15"/>
      <c r="B245" t="s">
        <v>83</v>
      </c>
      <c r="D245" s="19"/>
      <c r="E245" s="18"/>
      <c r="G245" s="14"/>
      <c r="I245" s="23"/>
    </row>
    <row r="246" spans="1:9">
      <c r="A246" s="13"/>
      <c r="G246" s="14"/>
      <c r="I246" s="23"/>
    </row>
    <row r="247" spans="1:9">
      <c r="A247" s="13">
        <v>19</v>
      </c>
      <c r="B247" t="s">
        <v>89</v>
      </c>
      <c r="C247">
        <v>2009</v>
      </c>
      <c r="E247" s="18">
        <v>14719</v>
      </c>
      <c r="F247">
        <v>10</v>
      </c>
      <c r="G247" s="14" t="s">
        <v>47</v>
      </c>
      <c r="H247">
        <v>34</v>
      </c>
      <c r="I247" s="23">
        <v>1190</v>
      </c>
    </row>
    <row r="248" spans="1:9">
      <c r="A248" s="13">
        <v>20</v>
      </c>
      <c r="B248" t="s">
        <v>90</v>
      </c>
      <c r="C248">
        <v>2010</v>
      </c>
      <c r="F248">
        <v>16</v>
      </c>
      <c r="G248" s="14" t="s">
        <v>47</v>
      </c>
      <c r="H248">
        <v>55</v>
      </c>
      <c r="I248" s="23">
        <v>1807.4</v>
      </c>
    </row>
    <row r="249" spans="1:9">
      <c r="A249" s="13"/>
      <c r="I249" s="23"/>
    </row>
    <row r="250" spans="1:9">
      <c r="A250" s="13"/>
      <c r="I250" s="23"/>
    </row>
    <row r="251" spans="1:9">
      <c r="A251" s="13">
        <v>21</v>
      </c>
      <c r="B251" t="s">
        <v>91</v>
      </c>
      <c r="C251">
        <v>2010</v>
      </c>
      <c r="F251">
        <v>9</v>
      </c>
      <c r="G251" s="14" t="s">
        <v>47</v>
      </c>
      <c r="H251">
        <v>44</v>
      </c>
      <c r="I251" s="23">
        <v>1113.2</v>
      </c>
    </row>
  </sheetData>
  <mergeCells count="6">
    <mergeCell ref="AJ4:AK4"/>
    <mergeCell ref="M4:O4"/>
    <mergeCell ref="U4:V4"/>
    <mergeCell ref="Y4:Z4"/>
    <mergeCell ref="AE4:AF4"/>
    <mergeCell ref="AH4:AI4"/>
  </mergeCells>
  <pageMargins left="0.70866141732283472" right="0.70866141732283472" top="0.74803149606299213" bottom="0.74803149606299213" header="0.31496062992125984" footer="0.31496062992125984"/>
  <pageSetup paperSize="11" scale="5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2"/>
  <sheetViews>
    <sheetView tabSelected="1" workbookViewId="0">
      <pane ySplit="5" topLeftCell="A6" activePane="bottomLeft" state="frozen"/>
      <selection pane="bottomLeft" activeCell="O11" sqref="O11"/>
    </sheetView>
  </sheetViews>
  <sheetFormatPr defaultRowHeight="15"/>
  <cols>
    <col min="1" max="1" width="4" customWidth="1"/>
    <col min="2" max="2" width="19.5703125" customWidth="1"/>
    <col min="4" max="4" width="12.42578125" style="14" customWidth="1"/>
    <col min="5" max="5" width="12.85546875" customWidth="1"/>
    <col min="7" max="7" width="9.7109375" customWidth="1"/>
    <col min="8" max="8" width="12.5703125" customWidth="1"/>
    <col min="9" max="9" width="11.42578125" style="71" customWidth="1"/>
  </cols>
  <sheetData>
    <row r="1" spans="1:10">
      <c r="A1" s="72" t="s">
        <v>0</v>
      </c>
      <c r="B1" s="72"/>
      <c r="C1" s="72"/>
      <c r="D1" s="73"/>
      <c r="E1" s="72"/>
      <c r="F1" s="26"/>
      <c r="G1" s="26"/>
      <c r="H1" s="26"/>
      <c r="I1" s="70"/>
      <c r="J1" s="26"/>
    </row>
    <row r="2" spans="1:10">
      <c r="A2" s="72" t="s">
        <v>1</v>
      </c>
      <c r="B2" s="72"/>
      <c r="C2" s="72"/>
      <c r="D2" s="73"/>
      <c r="E2" s="72"/>
      <c r="F2" s="26"/>
      <c r="G2" s="26"/>
      <c r="H2" s="26"/>
      <c r="I2" s="70"/>
      <c r="J2" s="26"/>
    </row>
    <row r="3" spans="1:10" ht="15.75" thickBot="1">
      <c r="A3" s="72"/>
      <c r="B3" s="72"/>
      <c r="C3" s="72"/>
      <c r="D3" s="73"/>
      <c r="E3" s="72"/>
      <c r="F3" s="26"/>
      <c r="G3" s="26"/>
      <c r="H3" s="26"/>
      <c r="I3" s="70"/>
      <c r="J3" s="26"/>
    </row>
    <row r="4" spans="1:10">
      <c r="A4" s="74" t="s">
        <v>2</v>
      </c>
      <c r="B4" s="75" t="s">
        <v>4</v>
      </c>
      <c r="C4" s="75" t="s">
        <v>5</v>
      </c>
      <c r="D4" s="76" t="s">
        <v>11</v>
      </c>
      <c r="E4" s="75" t="s">
        <v>13</v>
      </c>
      <c r="F4" s="77" t="s">
        <v>15</v>
      </c>
      <c r="G4" s="77" t="s">
        <v>99</v>
      </c>
      <c r="H4" s="77" t="s">
        <v>99</v>
      </c>
      <c r="I4" s="78" t="s">
        <v>13</v>
      </c>
      <c r="J4" s="77" t="s">
        <v>15</v>
      </c>
    </row>
    <row r="5" spans="1:10">
      <c r="A5" s="79" t="s">
        <v>3</v>
      </c>
      <c r="B5" s="80"/>
      <c r="C5" s="81" t="s">
        <v>6</v>
      </c>
      <c r="D5" s="82" t="s">
        <v>12</v>
      </c>
      <c r="E5" s="81" t="s">
        <v>14</v>
      </c>
      <c r="F5" s="83" t="s">
        <v>16</v>
      </c>
      <c r="G5" s="83" t="s">
        <v>17</v>
      </c>
      <c r="H5" s="83" t="s">
        <v>19</v>
      </c>
      <c r="I5" s="84" t="s">
        <v>25</v>
      </c>
      <c r="J5" s="83" t="s">
        <v>26</v>
      </c>
    </row>
    <row r="6" spans="1:10" s="20" customFormat="1">
      <c r="A6" s="85">
        <v>1</v>
      </c>
      <c r="B6" s="86" t="s">
        <v>164</v>
      </c>
      <c r="C6" s="86">
        <v>2008</v>
      </c>
      <c r="D6" s="87">
        <v>9</v>
      </c>
      <c r="E6" s="87" t="s">
        <v>47</v>
      </c>
      <c r="F6" s="86">
        <v>36</v>
      </c>
      <c r="G6" s="88">
        <v>1075.0999999999999</v>
      </c>
      <c r="H6" s="89">
        <v>1898.3</v>
      </c>
      <c r="I6" s="90" t="s">
        <v>48</v>
      </c>
      <c r="J6" s="86">
        <v>1</v>
      </c>
    </row>
    <row r="7" spans="1:10">
      <c r="A7" s="91">
        <f>A6+1</f>
        <v>2</v>
      </c>
      <c r="B7" s="86" t="s">
        <v>165</v>
      </c>
      <c r="C7" s="86">
        <v>2008</v>
      </c>
      <c r="D7" s="87">
        <v>9</v>
      </c>
      <c r="E7" s="87" t="s">
        <v>47</v>
      </c>
      <c r="F7" s="86">
        <v>36</v>
      </c>
      <c r="G7" s="89">
        <v>1057</v>
      </c>
      <c r="H7" s="89">
        <v>1885.1</v>
      </c>
      <c r="I7" s="90" t="s">
        <v>48</v>
      </c>
      <c r="J7" s="86">
        <v>1</v>
      </c>
    </row>
    <row r="8" spans="1:10">
      <c r="A8" s="91">
        <f t="shared" ref="A8:A15" si="0">A7+1</f>
        <v>3</v>
      </c>
      <c r="B8" s="86" t="s">
        <v>166</v>
      </c>
      <c r="C8" s="86">
        <v>2008</v>
      </c>
      <c r="D8" s="87">
        <v>9</v>
      </c>
      <c r="E8" s="87" t="s">
        <v>47</v>
      </c>
      <c r="F8" s="86">
        <v>44</v>
      </c>
      <c r="G8" s="89">
        <v>1535.7</v>
      </c>
      <c r="H8" s="89">
        <v>2669</v>
      </c>
      <c r="I8" s="90" t="s">
        <v>48</v>
      </c>
      <c r="J8" s="86">
        <v>1</v>
      </c>
    </row>
    <row r="9" spans="1:10">
      <c r="A9" s="91">
        <f t="shared" si="0"/>
        <v>4</v>
      </c>
      <c r="B9" s="86" t="s">
        <v>167</v>
      </c>
      <c r="C9" s="86">
        <v>2008</v>
      </c>
      <c r="D9" s="87">
        <v>9</v>
      </c>
      <c r="E9" s="87" t="s">
        <v>47</v>
      </c>
      <c r="F9" s="86">
        <v>41</v>
      </c>
      <c r="G9" s="89">
        <v>1472.9</v>
      </c>
      <c r="H9" s="89">
        <v>2653.3</v>
      </c>
      <c r="I9" s="90" t="s">
        <v>48</v>
      </c>
      <c r="J9" s="86">
        <v>1</v>
      </c>
    </row>
    <row r="10" spans="1:10">
      <c r="A10" s="91">
        <f t="shared" si="0"/>
        <v>5</v>
      </c>
      <c r="B10" s="86" t="s">
        <v>168</v>
      </c>
      <c r="C10" s="86">
        <v>2008</v>
      </c>
      <c r="D10" s="87">
        <v>9</v>
      </c>
      <c r="E10" s="87" t="s">
        <v>47</v>
      </c>
      <c r="F10" s="86">
        <v>36</v>
      </c>
      <c r="G10" s="89">
        <v>957</v>
      </c>
      <c r="H10" s="89">
        <v>1867.5</v>
      </c>
      <c r="I10" s="90" t="s">
        <v>48</v>
      </c>
      <c r="J10" s="86">
        <v>1</v>
      </c>
    </row>
    <row r="11" spans="1:10">
      <c r="A11" s="91">
        <f t="shared" si="0"/>
        <v>6</v>
      </c>
      <c r="B11" s="86" t="s">
        <v>169</v>
      </c>
      <c r="C11" s="86">
        <v>2007</v>
      </c>
      <c r="D11" s="87">
        <v>9</v>
      </c>
      <c r="E11" s="87" t="s">
        <v>47</v>
      </c>
      <c r="F11" s="86">
        <v>36</v>
      </c>
      <c r="G11" s="89">
        <v>964.9</v>
      </c>
      <c r="H11" s="89">
        <v>1871.6</v>
      </c>
      <c r="I11" s="90" t="s">
        <v>48</v>
      </c>
      <c r="J11" s="86">
        <v>1</v>
      </c>
    </row>
    <row r="12" spans="1:10">
      <c r="A12" s="91">
        <f t="shared" si="0"/>
        <v>7</v>
      </c>
      <c r="B12" s="86" t="s">
        <v>170</v>
      </c>
      <c r="C12" s="86">
        <v>2007</v>
      </c>
      <c r="D12" s="87">
        <v>9</v>
      </c>
      <c r="E12" s="87" t="s">
        <v>47</v>
      </c>
      <c r="F12" s="86">
        <v>36</v>
      </c>
      <c r="G12" s="89">
        <v>1316.2</v>
      </c>
      <c r="H12" s="89">
        <v>2278.3000000000002</v>
      </c>
      <c r="I12" s="90" t="s">
        <v>48</v>
      </c>
      <c r="J12" s="86">
        <v>1</v>
      </c>
    </row>
    <row r="13" spans="1:10">
      <c r="A13" s="91">
        <f t="shared" si="0"/>
        <v>8</v>
      </c>
      <c r="B13" s="86" t="s">
        <v>171</v>
      </c>
      <c r="C13" s="86">
        <v>2007</v>
      </c>
      <c r="D13" s="87">
        <v>9</v>
      </c>
      <c r="E13" s="87" t="s">
        <v>47</v>
      </c>
      <c r="F13" s="86">
        <v>36</v>
      </c>
      <c r="G13" s="89">
        <v>1255.8</v>
      </c>
      <c r="H13" s="89">
        <v>2238.4</v>
      </c>
      <c r="I13" s="90" t="s">
        <v>48</v>
      </c>
      <c r="J13" s="86">
        <v>1</v>
      </c>
    </row>
    <row r="14" spans="1:10">
      <c r="A14" s="91">
        <f t="shared" si="0"/>
        <v>9</v>
      </c>
      <c r="B14" s="86" t="s">
        <v>172</v>
      </c>
      <c r="C14" s="86">
        <v>2007</v>
      </c>
      <c r="D14" s="87">
        <v>9</v>
      </c>
      <c r="E14" s="87" t="s">
        <v>47</v>
      </c>
      <c r="F14" s="86">
        <v>36</v>
      </c>
      <c r="G14" s="89">
        <v>957.5</v>
      </c>
      <c r="H14" s="89">
        <v>1839.2</v>
      </c>
      <c r="I14" s="90" t="s">
        <v>48</v>
      </c>
      <c r="J14" s="86">
        <v>1</v>
      </c>
    </row>
    <row r="15" spans="1:10">
      <c r="A15" s="91">
        <f t="shared" si="0"/>
        <v>10</v>
      </c>
      <c r="B15" s="86" t="s">
        <v>173</v>
      </c>
      <c r="C15" s="86">
        <v>2005</v>
      </c>
      <c r="D15" s="87">
        <v>6</v>
      </c>
      <c r="E15" s="87" t="s">
        <v>47</v>
      </c>
      <c r="F15" s="86">
        <v>52</v>
      </c>
      <c r="G15" s="89">
        <v>1961.2</v>
      </c>
      <c r="H15" s="89">
        <v>3492.5</v>
      </c>
      <c r="I15" s="90" t="s">
        <v>48</v>
      </c>
      <c r="J15" s="86">
        <v>2</v>
      </c>
    </row>
    <row r="16" spans="1:10">
      <c r="A16" s="91"/>
      <c r="B16" s="86" t="s">
        <v>174</v>
      </c>
      <c r="C16" s="86">
        <v>2006</v>
      </c>
      <c r="D16" s="87">
        <v>6</v>
      </c>
      <c r="E16" s="87" t="s">
        <v>47</v>
      </c>
      <c r="F16" s="86">
        <v>53</v>
      </c>
      <c r="G16" s="89">
        <v>1354.4</v>
      </c>
      <c r="H16" s="89">
        <v>2785.4</v>
      </c>
      <c r="I16" s="90" t="s">
        <v>48</v>
      </c>
      <c r="J16" s="86">
        <v>2</v>
      </c>
    </row>
    <row r="17" spans="1:10">
      <c r="A17" s="91">
        <v>11</v>
      </c>
      <c r="B17" s="86" t="s">
        <v>175</v>
      </c>
      <c r="C17" s="86">
        <v>2009</v>
      </c>
      <c r="D17" s="87">
        <v>4</v>
      </c>
      <c r="E17" s="87" t="s">
        <v>47</v>
      </c>
      <c r="F17" s="86">
        <v>12</v>
      </c>
      <c r="G17" s="89">
        <v>354.8</v>
      </c>
      <c r="H17" s="89">
        <v>622.9</v>
      </c>
      <c r="I17" s="90" t="s">
        <v>48</v>
      </c>
      <c r="J17" s="92">
        <v>1</v>
      </c>
    </row>
    <row r="18" spans="1:10">
      <c r="A18" s="91">
        <f>A17+1</f>
        <v>12</v>
      </c>
      <c r="B18" s="86" t="s">
        <v>176</v>
      </c>
      <c r="C18" s="86">
        <v>2010</v>
      </c>
      <c r="D18" s="87" t="s">
        <v>98</v>
      </c>
      <c r="E18" s="87" t="s">
        <v>47</v>
      </c>
      <c r="F18" s="86">
        <v>37</v>
      </c>
      <c r="G18" s="89">
        <v>1076.8</v>
      </c>
      <c r="H18" s="89">
        <v>2046.7</v>
      </c>
      <c r="I18" s="90" t="s">
        <v>48</v>
      </c>
      <c r="J18" s="92">
        <v>1</v>
      </c>
    </row>
    <row r="19" spans="1:10">
      <c r="A19" s="91">
        <f t="shared" ref="A19:A67" si="1">A18+1</f>
        <v>13</v>
      </c>
      <c r="B19" s="86" t="s">
        <v>177</v>
      </c>
      <c r="C19" s="86">
        <v>2011</v>
      </c>
      <c r="D19" s="93" t="s">
        <v>117</v>
      </c>
      <c r="E19" s="87" t="s">
        <v>47</v>
      </c>
      <c r="F19" s="86">
        <v>45</v>
      </c>
      <c r="G19" s="89">
        <v>1405.4</v>
      </c>
      <c r="H19" s="89">
        <v>2715.2</v>
      </c>
      <c r="I19" s="90" t="s">
        <v>48</v>
      </c>
      <c r="J19" s="92">
        <v>1</v>
      </c>
    </row>
    <row r="20" spans="1:10">
      <c r="A20" s="91">
        <f t="shared" si="1"/>
        <v>14</v>
      </c>
      <c r="B20" s="86" t="s">
        <v>178</v>
      </c>
      <c r="C20" s="86">
        <v>2011</v>
      </c>
      <c r="D20" s="94" t="s">
        <v>118</v>
      </c>
      <c r="E20" s="87" t="s">
        <v>47</v>
      </c>
      <c r="F20" s="86">
        <v>45</v>
      </c>
      <c r="G20" s="89">
        <v>1244.5999999999999</v>
      </c>
      <c r="H20" s="89">
        <v>2364.1</v>
      </c>
      <c r="I20" s="90" t="s">
        <v>48</v>
      </c>
      <c r="J20" s="92">
        <v>1</v>
      </c>
    </row>
    <row r="21" spans="1:10">
      <c r="A21" s="91">
        <f t="shared" si="1"/>
        <v>15</v>
      </c>
      <c r="B21" s="86" t="s">
        <v>179</v>
      </c>
      <c r="C21" s="86">
        <v>2012</v>
      </c>
      <c r="D21" s="94">
        <v>11</v>
      </c>
      <c r="E21" s="87" t="s">
        <v>47</v>
      </c>
      <c r="F21" s="86">
        <v>45</v>
      </c>
      <c r="G21" s="89">
        <v>1303.5999999999999</v>
      </c>
      <c r="H21" s="89">
        <v>2441.3000000000002</v>
      </c>
      <c r="I21" s="90" t="s">
        <v>48</v>
      </c>
      <c r="J21" s="92">
        <v>1</v>
      </c>
    </row>
    <row r="22" spans="1:10">
      <c r="A22" s="91">
        <f t="shared" si="1"/>
        <v>16</v>
      </c>
      <c r="B22" s="86" t="s">
        <v>180</v>
      </c>
      <c r="C22" s="86">
        <v>2012</v>
      </c>
      <c r="D22" s="94">
        <v>10</v>
      </c>
      <c r="E22" s="87" t="s">
        <v>47</v>
      </c>
      <c r="F22" s="86">
        <v>98</v>
      </c>
      <c r="G22" s="89">
        <v>2584.1</v>
      </c>
      <c r="H22" s="89">
        <v>4916.1000000000004</v>
      </c>
      <c r="I22" s="90" t="s">
        <v>48</v>
      </c>
      <c r="J22" s="92">
        <v>6</v>
      </c>
    </row>
    <row r="23" spans="1:10">
      <c r="A23" s="91">
        <f t="shared" si="1"/>
        <v>17</v>
      </c>
      <c r="B23" s="86" t="s">
        <v>125</v>
      </c>
      <c r="C23" s="86">
        <v>2010</v>
      </c>
      <c r="D23" s="87" t="s">
        <v>97</v>
      </c>
      <c r="E23" s="87" t="s">
        <v>47</v>
      </c>
      <c r="F23" s="86">
        <v>44</v>
      </c>
      <c r="G23" s="89">
        <v>1113.2</v>
      </c>
      <c r="H23" s="89">
        <v>2261.3000000000002</v>
      </c>
      <c r="I23" s="90" t="s">
        <v>48</v>
      </c>
      <c r="J23" s="92">
        <v>1</v>
      </c>
    </row>
    <row r="24" spans="1:10">
      <c r="A24" s="91">
        <f t="shared" si="1"/>
        <v>18</v>
      </c>
      <c r="B24" s="86" t="s">
        <v>181</v>
      </c>
      <c r="C24" s="86">
        <v>2008</v>
      </c>
      <c r="D24" s="87">
        <v>11</v>
      </c>
      <c r="E24" s="87" t="s">
        <v>47</v>
      </c>
      <c r="F24" s="86">
        <v>40</v>
      </c>
      <c r="G24" s="89">
        <v>1605.8</v>
      </c>
      <c r="H24" s="95">
        <v>2678.9</v>
      </c>
      <c r="I24" s="90" t="s">
        <v>78</v>
      </c>
      <c r="J24" s="92">
        <v>1</v>
      </c>
    </row>
    <row r="25" spans="1:10">
      <c r="A25" s="91">
        <f t="shared" si="1"/>
        <v>19</v>
      </c>
      <c r="B25" s="86" t="s">
        <v>182</v>
      </c>
      <c r="C25" s="86">
        <v>2008</v>
      </c>
      <c r="D25" s="87">
        <v>11</v>
      </c>
      <c r="E25" s="87" t="s">
        <v>47</v>
      </c>
      <c r="F25" s="86">
        <v>38</v>
      </c>
      <c r="G25" s="89">
        <v>1578.8</v>
      </c>
      <c r="H25" s="95">
        <v>2589.6999999999998</v>
      </c>
      <c r="I25" s="90" t="s">
        <v>78</v>
      </c>
      <c r="J25" s="92">
        <v>1</v>
      </c>
    </row>
    <row r="26" spans="1:10">
      <c r="A26" s="91">
        <f t="shared" si="1"/>
        <v>20</v>
      </c>
      <c r="B26" s="86" t="s">
        <v>183</v>
      </c>
      <c r="C26" s="86">
        <v>2008</v>
      </c>
      <c r="D26" s="87">
        <v>11</v>
      </c>
      <c r="E26" s="87" t="s">
        <v>47</v>
      </c>
      <c r="F26" s="86">
        <v>47</v>
      </c>
      <c r="G26" s="89">
        <v>1439.8</v>
      </c>
      <c r="H26" s="95">
        <v>2656.7</v>
      </c>
      <c r="I26" s="90" t="s">
        <v>78</v>
      </c>
      <c r="J26" s="92">
        <v>1</v>
      </c>
    </row>
    <row r="27" spans="1:10">
      <c r="A27" s="91">
        <f t="shared" si="1"/>
        <v>21</v>
      </c>
      <c r="B27" s="86" t="s">
        <v>184</v>
      </c>
      <c r="C27" s="86">
        <v>2009</v>
      </c>
      <c r="D27" s="87">
        <v>11</v>
      </c>
      <c r="E27" s="87" t="s">
        <v>47</v>
      </c>
      <c r="F27" s="86">
        <v>45</v>
      </c>
      <c r="G27" s="89">
        <v>1361.4</v>
      </c>
      <c r="H27" s="95">
        <v>2403.6</v>
      </c>
      <c r="I27" s="90" t="s">
        <v>78</v>
      </c>
      <c r="J27" s="92">
        <v>1</v>
      </c>
    </row>
    <row r="28" spans="1:10">
      <c r="A28" s="91">
        <f t="shared" si="1"/>
        <v>22</v>
      </c>
      <c r="B28" s="86" t="s">
        <v>185</v>
      </c>
      <c r="C28" s="86">
        <v>2009</v>
      </c>
      <c r="D28" s="87">
        <v>11</v>
      </c>
      <c r="E28" s="87" t="s">
        <v>47</v>
      </c>
      <c r="F28" s="86">
        <v>33</v>
      </c>
      <c r="G28" s="89">
        <v>1025.8</v>
      </c>
      <c r="H28" s="95">
        <v>1972.7</v>
      </c>
      <c r="I28" s="90" t="s">
        <v>78</v>
      </c>
      <c r="J28" s="92">
        <v>1</v>
      </c>
    </row>
    <row r="29" spans="1:10" s="20" customFormat="1">
      <c r="A29" s="91">
        <f t="shared" si="1"/>
        <v>23</v>
      </c>
      <c r="B29" s="86" t="s">
        <v>186</v>
      </c>
      <c r="C29" s="86">
        <v>2011</v>
      </c>
      <c r="D29" s="87">
        <v>11</v>
      </c>
      <c r="E29" s="87" t="s">
        <v>47</v>
      </c>
      <c r="F29" s="86">
        <v>45</v>
      </c>
      <c r="G29" s="89">
        <v>1287.3</v>
      </c>
      <c r="H29" s="95">
        <v>2390.1999999999998</v>
      </c>
      <c r="I29" s="90" t="s">
        <v>78</v>
      </c>
      <c r="J29" s="92">
        <v>1</v>
      </c>
    </row>
    <row r="30" spans="1:10">
      <c r="A30" s="91">
        <f t="shared" si="1"/>
        <v>24</v>
      </c>
      <c r="B30" s="86" t="s">
        <v>187</v>
      </c>
      <c r="C30" s="86">
        <v>2010</v>
      </c>
      <c r="D30" s="96" t="s">
        <v>214</v>
      </c>
      <c r="E30" s="87" t="s">
        <v>47</v>
      </c>
      <c r="F30" s="86">
        <v>151</v>
      </c>
      <c r="G30" s="89">
        <v>5183.1000000000004</v>
      </c>
      <c r="H30" s="89">
        <v>6234.1</v>
      </c>
      <c r="I30" s="90" t="s">
        <v>121</v>
      </c>
      <c r="J30" s="92">
        <v>3</v>
      </c>
    </row>
    <row r="31" spans="1:10">
      <c r="A31" s="91">
        <f t="shared" si="1"/>
        <v>25</v>
      </c>
      <c r="B31" s="86" t="s">
        <v>89</v>
      </c>
      <c r="C31" s="86">
        <v>2010</v>
      </c>
      <c r="D31" s="87">
        <v>10</v>
      </c>
      <c r="E31" s="87" t="s">
        <v>47</v>
      </c>
      <c r="F31" s="86">
        <v>34</v>
      </c>
      <c r="G31" s="89">
        <v>1190</v>
      </c>
      <c r="H31" s="89">
        <v>2004.9</v>
      </c>
      <c r="I31" s="90" t="s">
        <v>121</v>
      </c>
      <c r="J31" s="92">
        <v>1</v>
      </c>
    </row>
    <row r="32" spans="1:10">
      <c r="A32" s="91">
        <f t="shared" si="1"/>
        <v>26</v>
      </c>
      <c r="B32" s="86" t="s">
        <v>90</v>
      </c>
      <c r="C32" s="86">
        <v>2010</v>
      </c>
      <c r="D32" s="87">
        <v>16</v>
      </c>
      <c r="E32" s="87" t="s">
        <v>47</v>
      </c>
      <c r="F32" s="86">
        <v>55</v>
      </c>
      <c r="G32" s="89">
        <v>1807.4</v>
      </c>
      <c r="H32" s="89">
        <v>3181.4</v>
      </c>
      <c r="I32" s="90" t="s">
        <v>121</v>
      </c>
      <c r="J32" s="92">
        <v>1</v>
      </c>
    </row>
    <row r="33" spans="1:10">
      <c r="A33" s="91">
        <f t="shared" si="1"/>
        <v>27</v>
      </c>
      <c r="B33" s="86" t="s">
        <v>188</v>
      </c>
      <c r="C33" s="86">
        <v>2011</v>
      </c>
      <c r="D33" s="87">
        <v>10</v>
      </c>
      <c r="E33" s="87" t="s">
        <v>47</v>
      </c>
      <c r="F33" s="86">
        <v>57</v>
      </c>
      <c r="G33" s="89">
        <v>1880</v>
      </c>
      <c r="H33" s="89">
        <v>3187.2</v>
      </c>
      <c r="I33" s="90" t="s">
        <v>121</v>
      </c>
      <c r="J33" s="92">
        <v>1</v>
      </c>
    </row>
    <row r="34" spans="1:10">
      <c r="A34" s="91">
        <f t="shared" si="1"/>
        <v>28</v>
      </c>
      <c r="B34" s="86" t="s">
        <v>189</v>
      </c>
      <c r="C34" s="86">
        <v>2011</v>
      </c>
      <c r="D34" s="87">
        <v>10</v>
      </c>
      <c r="E34" s="87" t="s">
        <v>47</v>
      </c>
      <c r="F34" s="86">
        <v>39</v>
      </c>
      <c r="G34" s="89">
        <v>1347.9</v>
      </c>
      <c r="H34" s="89">
        <v>2309.9</v>
      </c>
      <c r="I34" s="90" t="s">
        <v>121</v>
      </c>
      <c r="J34" s="92">
        <v>1</v>
      </c>
    </row>
    <row r="35" spans="1:10">
      <c r="A35" s="91">
        <f t="shared" si="1"/>
        <v>29</v>
      </c>
      <c r="B35" s="86" t="s">
        <v>190</v>
      </c>
      <c r="C35" s="86">
        <v>2010</v>
      </c>
      <c r="D35" s="87">
        <v>4</v>
      </c>
      <c r="E35" s="87" t="s">
        <v>47</v>
      </c>
      <c r="F35" s="86">
        <v>14</v>
      </c>
      <c r="G35" s="86">
        <v>262.8</v>
      </c>
      <c r="H35" s="86">
        <v>581.29999999999995</v>
      </c>
      <c r="I35" s="90" t="s">
        <v>48</v>
      </c>
      <c r="J35" s="92">
        <v>1</v>
      </c>
    </row>
    <row r="36" spans="1:10">
      <c r="A36" s="91">
        <f t="shared" si="1"/>
        <v>30</v>
      </c>
      <c r="B36" s="86" t="s">
        <v>191</v>
      </c>
      <c r="C36" s="86">
        <v>2010</v>
      </c>
      <c r="D36" s="87">
        <v>4</v>
      </c>
      <c r="E36" s="87" t="s">
        <v>47</v>
      </c>
      <c r="F36" s="86">
        <v>18</v>
      </c>
      <c r="G36" s="86">
        <v>513.1</v>
      </c>
      <c r="H36" s="86">
        <v>952.5</v>
      </c>
      <c r="I36" s="90" t="s">
        <v>48</v>
      </c>
      <c r="J36" s="92">
        <v>1</v>
      </c>
    </row>
    <row r="37" spans="1:10">
      <c r="A37" s="91">
        <f t="shared" si="1"/>
        <v>31</v>
      </c>
      <c r="B37" s="86" t="s">
        <v>192</v>
      </c>
      <c r="C37" s="86">
        <v>2010</v>
      </c>
      <c r="D37" s="87">
        <v>4</v>
      </c>
      <c r="E37" s="87" t="s">
        <v>47</v>
      </c>
      <c r="F37" s="86">
        <v>12</v>
      </c>
      <c r="G37" s="86">
        <v>401.6</v>
      </c>
      <c r="H37" s="86">
        <v>699.3</v>
      </c>
      <c r="I37" s="90" t="s">
        <v>48</v>
      </c>
      <c r="J37" s="92">
        <v>1</v>
      </c>
    </row>
    <row r="38" spans="1:10">
      <c r="A38" s="91">
        <f t="shared" si="1"/>
        <v>32</v>
      </c>
      <c r="B38" s="86" t="s">
        <v>193</v>
      </c>
      <c r="C38" s="86">
        <v>2010</v>
      </c>
      <c r="D38" s="87">
        <v>4</v>
      </c>
      <c r="E38" s="87" t="s">
        <v>47</v>
      </c>
      <c r="F38" s="86">
        <v>24</v>
      </c>
      <c r="G38" s="86">
        <v>470.6</v>
      </c>
      <c r="H38" s="86">
        <v>941.1</v>
      </c>
      <c r="I38" s="90" t="s">
        <v>48</v>
      </c>
      <c r="J38" s="92">
        <v>1</v>
      </c>
    </row>
    <row r="39" spans="1:10">
      <c r="A39" s="91">
        <f t="shared" si="1"/>
        <v>33</v>
      </c>
      <c r="B39" s="86" t="s">
        <v>194</v>
      </c>
      <c r="C39" s="86">
        <v>2010</v>
      </c>
      <c r="D39" s="87">
        <v>4</v>
      </c>
      <c r="E39" s="87" t="s">
        <v>47</v>
      </c>
      <c r="F39" s="86">
        <v>14</v>
      </c>
      <c r="G39" s="86">
        <v>262.8</v>
      </c>
      <c r="H39" s="86">
        <v>581.1</v>
      </c>
      <c r="I39" s="90" t="s">
        <v>48</v>
      </c>
      <c r="J39" s="92">
        <v>1</v>
      </c>
    </row>
    <row r="40" spans="1:10">
      <c r="A40" s="91">
        <f t="shared" si="1"/>
        <v>34</v>
      </c>
      <c r="B40" s="86" t="s">
        <v>195</v>
      </c>
      <c r="C40" s="86">
        <v>2010</v>
      </c>
      <c r="D40" s="87">
        <v>4</v>
      </c>
      <c r="E40" s="87" t="s">
        <v>47</v>
      </c>
      <c r="F40" s="86">
        <v>24</v>
      </c>
      <c r="G40" s="86">
        <v>455.4</v>
      </c>
      <c r="H40" s="86">
        <v>945.5</v>
      </c>
      <c r="I40" s="90" t="s">
        <v>48</v>
      </c>
      <c r="J40" s="92">
        <v>1</v>
      </c>
    </row>
    <row r="41" spans="1:10">
      <c r="A41" s="91">
        <f t="shared" si="1"/>
        <v>35</v>
      </c>
      <c r="B41" s="86" t="s">
        <v>196</v>
      </c>
      <c r="C41" s="86">
        <v>2011</v>
      </c>
      <c r="D41" s="87">
        <v>4</v>
      </c>
      <c r="E41" s="87" t="s">
        <v>47</v>
      </c>
      <c r="F41" s="86">
        <v>24</v>
      </c>
      <c r="G41" s="86">
        <v>502.4</v>
      </c>
      <c r="H41" s="86">
        <v>933.8</v>
      </c>
      <c r="I41" s="90" t="s">
        <v>48</v>
      </c>
      <c r="J41" s="92">
        <v>1</v>
      </c>
    </row>
    <row r="42" spans="1:10">
      <c r="A42" s="91">
        <f t="shared" si="1"/>
        <v>36</v>
      </c>
      <c r="B42" s="86" t="s">
        <v>197</v>
      </c>
      <c r="C42" s="86">
        <v>2011</v>
      </c>
      <c r="D42" s="87">
        <v>4</v>
      </c>
      <c r="E42" s="87" t="s">
        <v>47</v>
      </c>
      <c r="F42" s="86">
        <v>24</v>
      </c>
      <c r="G42" s="86">
        <v>503.1</v>
      </c>
      <c r="H42" s="86">
        <v>931.8</v>
      </c>
      <c r="I42" s="90" t="s">
        <v>48</v>
      </c>
      <c r="J42" s="92">
        <v>1</v>
      </c>
    </row>
    <row r="43" spans="1:10">
      <c r="A43" s="91">
        <f t="shared" si="1"/>
        <v>37</v>
      </c>
      <c r="B43" s="86" t="s">
        <v>198</v>
      </c>
      <c r="C43" s="86">
        <v>2011</v>
      </c>
      <c r="D43" s="87">
        <v>4</v>
      </c>
      <c r="E43" s="87" t="s">
        <v>47</v>
      </c>
      <c r="F43" s="86">
        <v>24</v>
      </c>
      <c r="G43" s="86">
        <v>503.8</v>
      </c>
      <c r="H43" s="86">
        <v>934.9</v>
      </c>
      <c r="I43" s="90" t="s">
        <v>48</v>
      </c>
      <c r="J43" s="92">
        <v>1</v>
      </c>
    </row>
    <row r="44" spans="1:10">
      <c r="A44" s="91">
        <f t="shared" si="1"/>
        <v>38</v>
      </c>
      <c r="B44" s="86" t="s">
        <v>199</v>
      </c>
      <c r="C44" s="86">
        <v>2011</v>
      </c>
      <c r="D44" s="87">
        <v>4</v>
      </c>
      <c r="E44" s="87" t="s">
        <v>47</v>
      </c>
      <c r="F44" s="86">
        <v>24</v>
      </c>
      <c r="G44" s="86">
        <v>504.4</v>
      </c>
      <c r="H44" s="86">
        <v>935.5</v>
      </c>
      <c r="I44" s="90" t="s">
        <v>48</v>
      </c>
      <c r="J44" s="92">
        <v>1</v>
      </c>
    </row>
    <row r="45" spans="1:10">
      <c r="A45" s="91">
        <f t="shared" si="1"/>
        <v>39</v>
      </c>
      <c r="B45" s="86" t="s">
        <v>200</v>
      </c>
      <c r="C45" s="86">
        <v>2011</v>
      </c>
      <c r="D45" s="87">
        <v>4</v>
      </c>
      <c r="E45" s="87" t="s">
        <v>47</v>
      </c>
      <c r="F45" s="86">
        <v>24</v>
      </c>
      <c r="G45" s="86">
        <v>495.4</v>
      </c>
      <c r="H45" s="86">
        <v>935.5</v>
      </c>
      <c r="I45" s="90" t="s">
        <v>48</v>
      </c>
      <c r="J45" s="92">
        <v>1</v>
      </c>
    </row>
    <row r="46" spans="1:10" ht="23.25">
      <c r="A46" s="91">
        <f t="shared" si="1"/>
        <v>40</v>
      </c>
      <c r="B46" s="86" t="s">
        <v>201</v>
      </c>
      <c r="C46" s="86">
        <v>2011</v>
      </c>
      <c r="D46" s="87">
        <v>3</v>
      </c>
      <c r="E46" s="87" t="s">
        <v>47</v>
      </c>
      <c r="F46" s="86">
        <v>30</v>
      </c>
      <c r="G46" s="86">
        <v>669.5</v>
      </c>
      <c r="H46" s="89">
        <v>1139</v>
      </c>
      <c r="I46" s="90" t="s">
        <v>163</v>
      </c>
      <c r="J46" s="92">
        <v>1</v>
      </c>
    </row>
    <row r="47" spans="1:10" ht="23.25">
      <c r="A47" s="91">
        <f t="shared" si="1"/>
        <v>41</v>
      </c>
      <c r="B47" s="86" t="s">
        <v>202</v>
      </c>
      <c r="C47" s="86">
        <v>2011</v>
      </c>
      <c r="D47" s="87">
        <v>3</v>
      </c>
      <c r="E47" s="87" t="s">
        <v>47</v>
      </c>
      <c r="F47" s="86">
        <v>30</v>
      </c>
      <c r="G47" s="86">
        <v>669.2</v>
      </c>
      <c r="H47" s="89">
        <v>1138.4000000000001</v>
      </c>
      <c r="I47" s="90" t="s">
        <v>163</v>
      </c>
      <c r="J47" s="92">
        <v>1</v>
      </c>
    </row>
    <row r="48" spans="1:10" ht="23.25">
      <c r="A48" s="91">
        <f t="shared" si="1"/>
        <v>42</v>
      </c>
      <c r="B48" s="86" t="s">
        <v>203</v>
      </c>
      <c r="C48" s="86">
        <v>2011</v>
      </c>
      <c r="D48" s="87">
        <v>3</v>
      </c>
      <c r="E48" s="87" t="s">
        <v>47</v>
      </c>
      <c r="F48" s="86">
        <v>30</v>
      </c>
      <c r="G48" s="86">
        <v>669.5</v>
      </c>
      <c r="H48" s="89">
        <v>1138.9000000000001</v>
      </c>
      <c r="I48" s="90" t="s">
        <v>163</v>
      </c>
      <c r="J48" s="92">
        <v>1</v>
      </c>
    </row>
    <row r="49" spans="1:10" ht="23.25">
      <c r="A49" s="91">
        <f t="shared" si="1"/>
        <v>43</v>
      </c>
      <c r="B49" s="86" t="s">
        <v>204</v>
      </c>
      <c r="C49" s="86">
        <v>2011</v>
      </c>
      <c r="D49" s="87">
        <v>3</v>
      </c>
      <c r="E49" s="87" t="s">
        <v>47</v>
      </c>
      <c r="F49" s="86">
        <v>30</v>
      </c>
      <c r="G49" s="86">
        <v>669.3</v>
      </c>
      <c r="H49" s="89">
        <v>1140</v>
      </c>
      <c r="I49" s="90" t="s">
        <v>163</v>
      </c>
      <c r="J49" s="92">
        <v>1</v>
      </c>
    </row>
    <row r="50" spans="1:10" ht="23.25">
      <c r="A50" s="91">
        <f t="shared" si="1"/>
        <v>44</v>
      </c>
      <c r="B50" s="86" t="s">
        <v>205</v>
      </c>
      <c r="C50" s="86">
        <v>2011</v>
      </c>
      <c r="D50" s="87">
        <v>3</v>
      </c>
      <c r="E50" s="87" t="s">
        <v>47</v>
      </c>
      <c r="F50" s="86">
        <v>30</v>
      </c>
      <c r="G50" s="86">
        <v>669.4</v>
      </c>
      <c r="H50" s="89">
        <v>1139.5999999999999</v>
      </c>
      <c r="I50" s="90" t="s">
        <v>163</v>
      </c>
      <c r="J50" s="92">
        <v>1</v>
      </c>
    </row>
    <row r="51" spans="1:10" ht="23.25">
      <c r="A51" s="91">
        <f t="shared" si="1"/>
        <v>45</v>
      </c>
      <c r="B51" s="86" t="s">
        <v>206</v>
      </c>
      <c r="C51" s="86">
        <v>2011</v>
      </c>
      <c r="D51" s="87">
        <v>3</v>
      </c>
      <c r="E51" s="87" t="s">
        <v>47</v>
      </c>
      <c r="F51" s="86">
        <v>30</v>
      </c>
      <c r="G51" s="86">
        <v>669.2</v>
      </c>
      <c r="H51" s="89">
        <v>1138.4000000000001</v>
      </c>
      <c r="I51" s="90" t="s">
        <v>163</v>
      </c>
      <c r="J51" s="92">
        <v>1</v>
      </c>
    </row>
    <row r="52" spans="1:10" ht="23.25">
      <c r="A52" s="91">
        <f t="shared" si="1"/>
        <v>46</v>
      </c>
      <c r="B52" s="86" t="s">
        <v>207</v>
      </c>
      <c r="C52" s="86">
        <v>2011</v>
      </c>
      <c r="D52" s="87">
        <v>3</v>
      </c>
      <c r="E52" s="87" t="s">
        <v>47</v>
      </c>
      <c r="F52" s="86">
        <v>30</v>
      </c>
      <c r="G52" s="86">
        <v>669.6</v>
      </c>
      <c r="H52" s="89">
        <v>1139</v>
      </c>
      <c r="I52" s="90" t="s">
        <v>163</v>
      </c>
      <c r="J52" s="92">
        <v>1</v>
      </c>
    </row>
    <row r="53" spans="1:10" ht="23.25">
      <c r="A53" s="91">
        <f t="shared" si="1"/>
        <v>47</v>
      </c>
      <c r="B53" s="86" t="s">
        <v>208</v>
      </c>
      <c r="C53" s="86">
        <v>2011</v>
      </c>
      <c r="D53" s="87">
        <v>3</v>
      </c>
      <c r="E53" s="87" t="s">
        <v>47</v>
      </c>
      <c r="F53" s="86">
        <v>30</v>
      </c>
      <c r="G53" s="86">
        <v>669.6</v>
      </c>
      <c r="H53" s="89">
        <v>1139.7</v>
      </c>
      <c r="I53" s="90" t="s">
        <v>163</v>
      </c>
      <c r="J53" s="92">
        <v>1</v>
      </c>
    </row>
    <row r="54" spans="1:10" ht="23.25">
      <c r="A54" s="91">
        <f t="shared" si="1"/>
        <v>48</v>
      </c>
      <c r="B54" s="86" t="s">
        <v>209</v>
      </c>
      <c r="C54" s="86">
        <v>2011</v>
      </c>
      <c r="D54" s="87">
        <v>3</v>
      </c>
      <c r="E54" s="87" t="s">
        <v>47</v>
      </c>
      <c r="F54" s="86">
        <v>30</v>
      </c>
      <c r="G54" s="86">
        <v>669.3</v>
      </c>
      <c r="H54" s="89">
        <v>1138.8</v>
      </c>
      <c r="I54" s="90" t="s">
        <v>163</v>
      </c>
      <c r="J54" s="92">
        <v>1</v>
      </c>
    </row>
    <row r="55" spans="1:10">
      <c r="A55" s="91">
        <f t="shared" si="1"/>
        <v>49</v>
      </c>
      <c r="B55" s="86" t="s">
        <v>210</v>
      </c>
      <c r="C55" s="86">
        <v>2011</v>
      </c>
      <c r="D55" s="87">
        <v>9</v>
      </c>
      <c r="E55" s="87" t="s">
        <v>47</v>
      </c>
      <c r="F55" s="86">
        <v>99</v>
      </c>
      <c r="G55" s="86">
        <v>2223.1999999999998</v>
      </c>
      <c r="H55" s="86">
        <v>3649.2</v>
      </c>
      <c r="I55" s="90" t="s">
        <v>48</v>
      </c>
      <c r="J55" s="92">
        <v>1</v>
      </c>
    </row>
    <row r="56" spans="1:10">
      <c r="A56" s="91">
        <f t="shared" si="1"/>
        <v>50</v>
      </c>
      <c r="B56" s="86" t="s">
        <v>211</v>
      </c>
      <c r="C56" s="86">
        <v>2011</v>
      </c>
      <c r="D56" s="87">
        <v>9</v>
      </c>
      <c r="E56" s="87" t="s">
        <v>47</v>
      </c>
      <c r="F56" s="86">
        <v>99</v>
      </c>
      <c r="G56" s="86">
        <v>2109</v>
      </c>
      <c r="H56" s="86">
        <v>3566.3</v>
      </c>
      <c r="I56" s="90" t="s">
        <v>48</v>
      </c>
      <c r="J56" s="92">
        <v>1</v>
      </c>
    </row>
    <row r="57" spans="1:10">
      <c r="A57" s="91">
        <f t="shared" si="1"/>
        <v>51</v>
      </c>
      <c r="B57" s="97" t="s">
        <v>212</v>
      </c>
      <c r="C57" s="97">
        <v>2011</v>
      </c>
      <c r="D57" s="98">
        <v>14</v>
      </c>
      <c r="E57" s="87" t="s">
        <v>47</v>
      </c>
      <c r="F57" s="97">
        <v>128</v>
      </c>
      <c r="G57" s="97">
        <v>4222.1000000000004</v>
      </c>
      <c r="H57" s="97">
        <v>8223.2999999999993</v>
      </c>
      <c r="I57" s="90" t="s">
        <v>121</v>
      </c>
      <c r="J57" s="92">
        <v>1</v>
      </c>
    </row>
    <row r="58" spans="1:10">
      <c r="A58" s="91">
        <f t="shared" si="1"/>
        <v>52</v>
      </c>
      <c r="B58" s="97" t="s">
        <v>213</v>
      </c>
      <c r="C58" s="97">
        <v>2011</v>
      </c>
      <c r="D58" s="98">
        <v>9</v>
      </c>
      <c r="E58" s="87" t="s">
        <v>47</v>
      </c>
      <c r="F58" s="97">
        <v>80</v>
      </c>
      <c r="G58" s="97">
        <v>2891.5</v>
      </c>
      <c r="H58" s="97">
        <v>5271.5</v>
      </c>
      <c r="I58" s="90" t="s">
        <v>121</v>
      </c>
      <c r="J58" s="92">
        <v>1</v>
      </c>
    </row>
    <row r="59" spans="1:10">
      <c r="A59" s="91">
        <f t="shared" si="1"/>
        <v>53</v>
      </c>
      <c r="B59" s="86" t="s">
        <v>147</v>
      </c>
      <c r="C59" s="86">
        <v>2009</v>
      </c>
      <c r="D59" s="87">
        <v>9</v>
      </c>
      <c r="E59" s="87" t="s">
        <v>47</v>
      </c>
      <c r="F59" s="86">
        <v>41</v>
      </c>
      <c r="G59" s="86">
        <v>1170.7</v>
      </c>
      <c r="H59" s="89">
        <v>2380.3000000000002</v>
      </c>
      <c r="I59" s="90" t="s">
        <v>48</v>
      </c>
      <c r="J59" s="92">
        <v>1</v>
      </c>
    </row>
    <row r="60" spans="1:10">
      <c r="A60" s="91">
        <f t="shared" si="1"/>
        <v>54</v>
      </c>
      <c r="B60" s="86" t="s">
        <v>148</v>
      </c>
      <c r="C60" s="97">
        <v>2009</v>
      </c>
      <c r="D60" s="98">
        <v>9</v>
      </c>
      <c r="E60" s="87" t="s">
        <v>47</v>
      </c>
      <c r="F60" s="86">
        <v>37</v>
      </c>
      <c r="G60" s="86">
        <v>1293.5999999999999</v>
      </c>
      <c r="H60" s="89">
        <v>2370.8000000000002</v>
      </c>
      <c r="I60" s="90" t="s">
        <v>48</v>
      </c>
      <c r="J60" s="92">
        <v>1</v>
      </c>
    </row>
    <row r="61" spans="1:10">
      <c r="A61" s="91">
        <f t="shared" si="1"/>
        <v>55</v>
      </c>
      <c r="B61" s="86" t="s">
        <v>149</v>
      </c>
      <c r="C61" s="97"/>
      <c r="D61" s="98">
        <v>9</v>
      </c>
      <c r="E61" s="87" t="s">
        <v>47</v>
      </c>
      <c r="F61" s="97">
        <v>53</v>
      </c>
      <c r="G61" s="97">
        <v>1334.1</v>
      </c>
      <c r="H61" s="89">
        <v>2742.2</v>
      </c>
      <c r="I61" s="90" t="s">
        <v>48</v>
      </c>
      <c r="J61" s="92">
        <v>1</v>
      </c>
    </row>
    <row r="62" spans="1:10">
      <c r="A62" s="91">
        <f t="shared" si="1"/>
        <v>56</v>
      </c>
      <c r="B62" s="86" t="s">
        <v>150</v>
      </c>
      <c r="C62" s="97">
        <v>2009</v>
      </c>
      <c r="D62" s="98">
        <v>11</v>
      </c>
      <c r="E62" s="87" t="s">
        <v>47</v>
      </c>
      <c r="F62" s="97">
        <v>37</v>
      </c>
      <c r="G62" s="97">
        <v>1144.7</v>
      </c>
      <c r="H62" s="89">
        <v>2109.1999999999998</v>
      </c>
      <c r="I62" s="90" t="s">
        <v>48</v>
      </c>
      <c r="J62" s="92">
        <v>1</v>
      </c>
    </row>
    <row r="63" spans="1:10">
      <c r="A63" s="91">
        <f t="shared" si="1"/>
        <v>57</v>
      </c>
      <c r="B63" s="86" t="s">
        <v>151</v>
      </c>
      <c r="C63" s="97">
        <v>2010</v>
      </c>
      <c r="D63" s="98">
        <v>10</v>
      </c>
      <c r="E63" s="87" t="s">
        <v>47</v>
      </c>
      <c r="F63" s="97">
        <v>30</v>
      </c>
      <c r="G63" s="97">
        <v>1217.2</v>
      </c>
      <c r="H63" s="89">
        <v>2048.4</v>
      </c>
      <c r="I63" s="90" t="s">
        <v>78</v>
      </c>
      <c r="J63" s="92">
        <v>1</v>
      </c>
    </row>
    <row r="64" spans="1:10">
      <c r="A64" s="91">
        <f t="shared" si="1"/>
        <v>58</v>
      </c>
      <c r="B64" s="86" t="s">
        <v>152</v>
      </c>
      <c r="C64" s="97">
        <v>2009</v>
      </c>
      <c r="D64" s="98">
        <v>10</v>
      </c>
      <c r="E64" s="87" t="s">
        <v>47</v>
      </c>
      <c r="F64" s="86">
        <v>44</v>
      </c>
      <c r="G64" s="86">
        <v>1113.8</v>
      </c>
      <c r="H64" s="89">
        <v>2329.3000000000002</v>
      </c>
      <c r="I64" s="90" t="s">
        <v>48</v>
      </c>
      <c r="J64" s="92">
        <v>1</v>
      </c>
    </row>
    <row r="65" spans="1:10">
      <c r="A65" s="91">
        <f t="shared" si="1"/>
        <v>59</v>
      </c>
      <c r="B65" s="86" t="s">
        <v>161</v>
      </c>
      <c r="C65" s="86">
        <v>2008</v>
      </c>
      <c r="D65" s="87">
        <v>9</v>
      </c>
      <c r="E65" s="87" t="s">
        <v>47</v>
      </c>
      <c r="F65" s="86">
        <v>32</v>
      </c>
      <c r="G65" s="86">
        <v>1237.7</v>
      </c>
      <c r="H65" s="89">
        <v>2175.8000000000002</v>
      </c>
      <c r="I65" s="90" t="s">
        <v>121</v>
      </c>
      <c r="J65" s="92">
        <v>1</v>
      </c>
    </row>
    <row r="66" spans="1:10">
      <c r="A66" s="91">
        <f t="shared" si="1"/>
        <v>60</v>
      </c>
      <c r="B66" s="86" t="s">
        <v>162</v>
      </c>
      <c r="C66" s="86">
        <v>2008</v>
      </c>
      <c r="D66" s="87">
        <v>9</v>
      </c>
      <c r="E66" s="87" t="s">
        <v>47</v>
      </c>
      <c r="F66" s="86">
        <v>80</v>
      </c>
      <c r="G66" s="86">
        <v>2406</v>
      </c>
      <c r="H66" s="89">
        <v>4690.2</v>
      </c>
      <c r="I66" s="90" t="s">
        <v>121</v>
      </c>
      <c r="J66" s="92">
        <v>2</v>
      </c>
    </row>
    <row r="67" spans="1:10">
      <c r="A67" s="91">
        <f t="shared" si="1"/>
        <v>61</v>
      </c>
      <c r="B67" s="86" t="s">
        <v>159</v>
      </c>
      <c r="C67" s="86">
        <v>2005</v>
      </c>
      <c r="D67" s="98">
        <v>4</v>
      </c>
      <c r="E67" s="87" t="s">
        <v>47</v>
      </c>
      <c r="F67" s="99">
        <v>8</v>
      </c>
      <c r="G67" s="86">
        <v>368.2</v>
      </c>
      <c r="H67" s="89">
        <v>871.5</v>
      </c>
      <c r="I67" s="90" t="s">
        <v>121</v>
      </c>
      <c r="J67" s="92">
        <v>1</v>
      </c>
    </row>
    <row r="68" spans="1:10">
      <c r="A68" s="15"/>
      <c r="E68" s="14"/>
      <c r="F68" s="1"/>
      <c r="G68" s="1"/>
      <c r="H68" s="24"/>
    </row>
    <row r="69" spans="1:10">
      <c r="A69" s="15"/>
      <c r="E69" s="14"/>
      <c r="F69" s="1"/>
      <c r="G69" s="1"/>
      <c r="H69" s="24"/>
    </row>
    <row r="70" spans="1:10">
      <c r="A70" s="15"/>
      <c r="E70" s="14"/>
      <c r="F70" s="1"/>
      <c r="G70" s="1"/>
      <c r="H70" s="24"/>
    </row>
    <row r="71" spans="1:10" ht="19.5">
      <c r="A71" s="15"/>
      <c r="E71" s="64"/>
      <c r="F71" s="1"/>
      <c r="G71" s="1"/>
      <c r="H71" s="65"/>
    </row>
    <row r="72" spans="1:10">
      <c r="E72" s="56"/>
      <c r="F72" s="58"/>
      <c r="G72" s="1"/>
      <c r="H72" s="24"/>
    </row>
    <row r="73" spans="1:10">
      <c r="E73" s="57"/>
      <c r="F73" s="58"/>
      <c r="G73" s="1"/>
      <c r="H73" s="24"/>
    </row>
    <row r="74" spans="1:10">
      <c r="E74" s="56"/>
      <c r="F74" s="58"/>
    </row>
    <row r="75" spans="1:10">
      <c r="E75" s="56"/>
      <c r="F75" s="59"/>
      <c r="H75" s="23"/>
    </row>
    <row r="76" spans="1:10">
      <c r="E76" s="14"/>
    </row>
    <row r="77" spans="1:10" ht="18.75">
      <c r="E77" s="60"/>
      <c r="F77" s="60"/>
      <c r="H77" s="23"/>
    </row>
    <row r="78" spans="1:10">
      <c r="E78" s="14"/>
      <c r="H78" s="23"/>
    </row>
    <row r="79" spans="1:10">
      <c r="E79" s="14"/>
    </row>
    <row r="80" spans="1:10">
      <c r="E80" s="14"/>
    </row>
    <row r="198" spans="1:7" ht="15.75" thickBot="1"/>
    <row r="199" spans="1:7">
      <c r="A199" s="2" t="s">
        <v>2</v>
      </c>
      <c r="B199" s="4" t="s">
        <v>4</v>
      </c>
      <c r="C199" s="4" t="s">
        <v>5</v>
      </c>
      <c r="D199" s="68" t="s">
        <v>11</v>
      </c>
      <c r="E199" s="4" t="s">
        <v>13</v>
      </c>
      <c r="F199" s="7" t="s">
        <v>15</v>
      </c>
      <c r="G199" s="7" t="s">
        <v>18</v>
      </c>
    </row>
    <row r="200" spans="1:7" ht="15.75" thickBot="1">
      <c r="A200" s="3" t="s">
        <v>3</v>
      </c>
      <c r="B200" s="5"/>
      <c r="C200" s="6" t="s">
        <v>6</v>
      </c>
      <c r="D200" s="69" t="s">
        <v>12</v>
      </c>
      <c r="E200" s="6" t="s">
        <v>14</v>
      </c>
      <c r="F200" s="8" t="s">
        <v>16</v>
      </c>
      <c r="G200" s="8" t="s">
        <v>17</v>
      </c>
    </row>
    <row r="201" spans="1:7">
      <c r="A201" s="12" t="s">
        <v>46</v>
      </c>
      <c r="B201" t="s">
        <v>50</v>
      </c>
      <c r="C201">
        <v>2008</v>
      </c>
      <c r="D201" s="14">
        <v>9</v>
      </c>
      <c r="E201" s="14" t="s">
        <v>47</v>
      </c>
      <c r="F201">
        <v>36</v>
      </c>
      <c r="G201" s="23">
        <v>1075.0999999999999</v>
      </c>
    </row>
    <row r="202" spans="1:7">
      <c r="A202" s="15" t="s">
        <v>49</v>
      </c>
      <c r="B202" t="s">
        <v>59</v>
      </c>
      <c r="C202">
        <v>2008</v>
      </c>
      <c r="D202" s="14">
        <v>9</v>
      </c>
      <c r="E202" s="14" t="s">
        <v>47</v>
      </c>
      <c r="F202">
        <v>36</v>
      </c>
      <c r="G202" s="23">
        <v>1057</v>
      </c>
    </row>
    <row r="203" spans="1:7">
      <c r="A203" s="15" t="s">
        <v>51</v>
      </c>
      <c r="B203" t="s">
        <v>60</v>
      </c>
      <c r="C203">
        <v>2008</v>
      </c>
      <c r="D203" s="14">
        <v>9</v>
      </c>
      <c r="E203" s="14" t="s">
        <v>47</v>
      </c>
      <c r="F203">
        <v>44</v>
      </c>
      <c r="G203" s="23">
        <v>1535.7</v>
      </c>
    </row>
    <row r="204" spans="1:7">
      <c r="A204" s="15" t="s">
        <v>52</v>
      </c>
      <c r="B204" t="s">
        <v>61</v>
      </c>
      <c r="C204">
        <v>2008</v>
      </c>
      <c r="D204" s="14">
        <v>9</v>
      </c>
      <c r="E204" s="14" t="s">
        <v>47</v>
      </c>
      <c r="F204">
        <v>41</v>
      </c>
      <c r="G204" s="23">
        <v>1472.9</v>
      </c>
    </row>
    <row r="205" spans="1:7">
      <c r="A205" s="15" t="s">
        <v>53</v>
      </c>
      <c r="B205" t="s">
        <v>62</v>
      </c>
      <c r="C205">
        <v>2008</v>
      </c>
      <c r="D205" s="14">
        <v>9</v>
      </c>
      <c r="E205" s="14" t="s">
        <v>47</v>
      </c>
      <c r="F205">
        <v>36</v>
      </c>
      <c r="G205" s="23">
        <v>957</v>
      </c>
    </row>
    <row r="206" spans="1:7">
      <c r="A206" s="15" t="s">
        <v>54</v>
      </c>
      <c r="B206" t="s">
        <v>63</v>
      </c>
      <c r="C206">
        <v>2007</v>
      </c>
      <c r="D206" s="14">
        <v>9</v>
      </c>
      <c r="E206" s="14" t="s">
        <v>47</v>
      </c>
      <c r="F206">
        <v>36</v>
      </c>
      <c r="G206" s="23">
        <v>964.9</v>
      </c>
    </row>
    <row r="207" spans="1:7">
      <c r="A207" s="15" t="s">
        <v>55</v>
      </c>
      <c r="B207" t="s">
        <v>64</v>
      </c>
      <c r="C207">
        <v>2007</v>
      </c>
      <c r="D207" s="14">
        <v>9</v>
      </c>
      <c r="E207" s="14" t="s">
        <v>47</v>
      </c>
      <c r="F207">
        <v>36</v>
      </c>
      <c r="G207" s="23">
        <v>1316.2</v>
      </c>
    </row>
    <row r="208" spans="1:7">
      <c r="A208" s="15" t="s">
        <v>56</v>
      </c>
      <c r="B208" t="s">
        <v>66</v>
      </c>
      <c r="C208">
        <v>2007</v>
      </c>
      <c r="D208" s="14">
        <v>9</v>
      </c>
      <c r="E208" s="14" t="s">
        <v>47</v>
      </c>
      <c r="F208">
        <v>36</v>
      </c>
      <c r="G208" s="23">
        <v>1255.8</v>
      </c>
    </row>
    <row r="209" spans="1:7">
      <c r="A209" s="15" t="s">
        <v>57</v>
      </c>
      <c r="B209" t="s">
        <v>65</v>
      </c>
      <c r="C209">
        <v>2007</v>
      </c>
      <c r="D209" s="14">
        <v>9</v>
      </c>
      <c r="E209" s="14" t="s">
        <v>47</v>
      </c>
      <c r="F209">
        <v>36</v>
      </c>
      <c r="G209" s="23">
        <v>957.5</v>
      </c>
    </row>
    <row r="210" spans="1:7">
      <c r="A210" s="15"/>
      <c r="E210" s="14"/>
      <c r="G210" s="23"/>
    </row>
    <row r="211" spans="1:7">
      <c r="A211" s="15" t="s">
        <v>58</v>
      </c>
      <c r="B211" t="s">
        <v>70</v>
      </c>
      <c r="C211">
        <v>2005</v>
      </c>
      <c r="D211" s="14">
        <v>6</v>
      </c>
      <c r="E211" s="14" t="s">
        <v>47</v>
      </c>
      <c r="F211">
        <v>52</v>
      </c>
      <c r="G211" s="23">
        <v>1961.2</v>
      </c>
    </row>
    <row r="212" spans="1:7">
      <c r="A212" s="15" t="s">
        <v>71</v>
      </c>
      <c r="B212" t="s">
        <v>72</v>
      </c>
      <c r="C212">
        <v>2006</v>
      </c>
      <c r="D212" s="14">
        <v>6</v>
      </c>
      <c r="E212" s="14" t="s">
        <v>47</v>
      </c>
      <c r="F212">
        <v>53</v>
      </c>
      <c r="G212" s="23">
        <v>1354.4</v>
      </c>
    </row>
    <row r="213" spans="1:7">
      <c r="A213" s="15">
        <v>12</v>
      </c>
      <c r="B213" t="s">
        <v>80</v>
      </c>
      <c r="C213">
        <v>2009</v>
      </c>
      <c r="D213" s="14">
        <v>5</v>
      </c>
      <c r="E213" s="14" t="s">
        <v>47</v>
      </c>
      <c r="F213">
        <v>12</v>
      </c>
      <c r="G213" s="23">
        <v>358.4</v>
      </c>
    </row>
    <row r="214" spans="1:7">
      <c r="A214" s="15">
        <v>13</v>
      </c>
      <c r="B214" t="s">
        <v>81</v>
      </c>
      <c r="C214">
        <v>2010</v>
      </c>
      <c r="D214" s="14">
        <v>9</v>
      </c>
      <c r="E214" s="14" t="s">
        <v>47</v>
      </c>
      <c r="F214">
        <v>37</v>
      </c>
      <c r="G214" s="23">
        <v>1076.8</v>
      </c>
    </row>
    <row r="215" spans="1:7">
      <c r="A215" s="15"/>
      <c r="E215" s="14"/>
      <c r="G215" s="23"/>
    </row>
    <row r="216" spans="1:7">
      <c r="A216" s="15">
        <v>14</v>
      </c>
      <c r="B216" t="s">
        <v>82</v>
      </c>
      <c r="C216">
        <v>2008</v>
      </c>
      <c r="D216" s="14">
        <v>11</v>
      </c>
      <c r="E216" s="14" t="s">
        <v>47</v>
      </c>
      <c r="F216">
        <v>40</v>
      </c>
      <c r="G216" s="23">
        <v>1605.8</v>
      </c>
    </row>
    <row r="217" spans="1:7">
      <c r="A217" s="15"/>
      <c r="B217" t="s">
        <v>83</v>
      </c>
      <c r="E217" s="14"/>
      <c r="G217" s="23"/>
    </row>
    <row r="218" spans="1:7">
      <c r="A218" s="15">
        <v>15</v>
      </c>
      <c r="B218" t="s">
        <v>84</v>
      </c>
      <c r="C218">
        <v>2008</v>
      </c>
      <c r="D218" s="14">
        <v>11</v>
      </c>
      <c r="E218" s="14" t="s">
        <v>47</v>
      </c>
      <c r="F218">
        <v>38</v>
      </c>
      <c r="G218" s="23">
        <v>1578.8</v>
      </c>
    </row>
    <row r="219" spans="1:7">
      <c r="A219" s="15"/>
      <c r="B219" t="s">
        <v>83</v>
      </c>
      <c r="E219" s="14"/>
      <c r="G219" s="23"/>
    </row>
    <row r="220" spans="1:7">
      <c r="A220" s="15"/>
      <c r="B220" t="s">
        <v>85</v>
      </c>
      <c r="E220" s="14"/>
      <c r="G220" s="23"/>
    </row>
    <row r="221" spans="1:7">
      <c r="A221" s="15">
        <v>16</v>
      </c>
      <c r="B221" t="s">
        <v>86</v>
      </c>
      <c r="C221">
        <v>2008</v>
      </c>
      <c r="D221" s="14">
        <v>11</v>
      </c>
      <c r="E221" s="14" t="s">
        <v>47</v>
      </c>
      <c r="F221">
        <v>47</v>
      </c>
      <c r="G221" s="23">
        <v>1439.8</v>
      </c>
    </row>
    <row r="222" spans="1:7">
      <c r="A222" s="15"/>
      <c r="B222" t="s">
        <v>83</v>
      </c>
      <c r="E222" s="14"/>
      <c r="G222" s="23"/>
    </row>
    <row r="223" spans="1:7">
      <c r="A223" s="15">
        <v>17</v>
      </c>
      <c r="B223" t="s">
        <v>87</v>
      </c>
      <c r="C223">
        <v>2009</v>
      </c>
      <c r="D223" s="14">
        <v>11</v>
      </c>
      <c r="E223" s="14" t="s">
        <v>47</v>
      </c>
      <c r="F223">
        <v>45</v>
      </c>
      <c r="G223" s="23">
        <v>1361.4</v>
      </c>
    </row>
    <row r="224" spans="1:7">
      <c r="A224" s="15"/>
      <c r="B224" t="s">
        <v>83</v>
      </c>
      <c r="E224" s="14"/>
      <c r="G224" s="23"/>
    </row>
    <row r="225" spans="1:7">
      <c r="A225" s="15">
        <v>18</v>
      </c>
      <c r="B225" t="s">
        <v>88</v>
      </c>
      <c r="C225">
        <v>2009</v>
      </c>
      <c r="D225" s="14">
        <v>11</v>
      </c>
      <c r="E225" s="14" t="s">
        <v>47</v>
      </c>
      <c r="F225">
        <v>33</v>
      </c>
      <c r="G225" s="23">
        <v>1025.8</v>
      </c>
    </row>
    <row r="226" spans="1:7">
      <c r="A226" s="15"/>
      <c r="B226" t="s">
        <v>83</v>
      </c>
      <c r="E226" s="14"/>
      <c r="G226" s="23"/>
    </row>
    <row r="227" spans="1:7">
      <c r="A227" s="13"/>
      <c r="E227" s="14"/>
      <c r="G227" s="23"/>
    </row>
    <row r="228" spans="1:7">
      <c r="A228" s="13">
        <v>19</v>
      </c>
      <c r="B228" t="s">
        <v>89</v>
      </c>
      <c r="C228">
        <v>2009</v>
      </c>
      <c r="D228" s="14">
        <v>10</v>
      </c>
      <c r="E228" s="14" t="s">
        <v>47</v>
      </c>
      <c r="F228">
        <v>34</v>
      </c>
      <c r="G228" s="23">
        <v>1190</v>
      </c>
    </row>
    <row r="229" spans="1:7">
      <c r="A229" s="13">
        <v>20</v>
      </c>
      <c r="B229" t="s">
        <v>90</v>
      </c>
      <c r="C229">
        <v>2010</v>
      </c>
      <c r="D229" s="14">
        <v>16</v>
      </c>
      <c r="E229" s="14" t="s">
        <v>47</v>
      </c>
      <c r="F229">
        <v>55</v>
      </c>
      <c r="G229" s="23">
        <v>1807.4</v>
      </c>
    </row>
    <row r="230" spans="1:7">
      <c r="A230" s="13"/>
      <c r="G230" s="23"/>
    </row>
    <row r="231" spans="1:7">
      <c r="A231" s="13"/>
      <c r="G231" s="23"/>
    </row>
    <row r="232" spans="1:7">
      <c r="A232" s="13">
        <v>21</v>
      </c>
      <c r="B232" t="s">
        <v>91</v>
      </c>
      <c r="C232">
        <v>2010</v>
      </c>
      <c r="D232" s="14">
        <v>9</v>
      </c>
      <c r="E232" s="14" t="s">
        <v>47</v>
      </c>
      <c r="F232">
        <v>44</v>
      </c>
      <c r="G232" s="23">
        <v>1113.2</v>
      </c>
    </row>
  </sheetData>
  <pageMargins left="0.59055118110236227" right="0.19685039370078741" top="0.19685039370078741" bottom="0.19685039370078741" header="0.31496062992125984" footer="0.31496062992125984"/>
  <pageSetup paperSize="9" scale="73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для проверки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2013-05-27T11:17:16Z</dcterms:modified>
</cp:coreProperties>
</file>