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20" windowHeight="11520"/>
  </bookViews>
  <sheets>
    <sheet name="только коммун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56" i="1" l="1"/>
  <c r="E55" i="1"/>
  <c r="E54" i="1"/>
  <c r="E53" i="1"/>
  <c r="E50" i="1"/>
  <c r="E49" i="1"/>
  <c r="E48" i="1"/>
  <c r="C46" i="1"/>
  <c r="E44" i="1"/>
  <c r="C41" i="1"/>
  <c r="C38" i="1"/>
  <c r="E43" i="1" s="1"/>
  <c r="C37" i="1"/>
  <c r="E42" i="1" s="1"/>
  <c r="C36" i="1"/>
  <c r="H33" i="1"/>
  <c r="C33" i="1"/>
  <c r="G32" i="1"/>
  <c r="C32" i="1"/>
  <c r="G31" i="1"/>
  <c r="C31" i="1"/>
  <c r="H28" i="1"/>
  <c r="C28" i="1"/>
  <c r="G27" i="1"/>
  <c r="H27" i="1" s="1"/>
  <c r="C27" i="1"/>
  <c r="G26" i="1"/>
  <c r="H26" i="1" s="1"/>
  <c r="H23" i="1"/>
  <c r="G22" i="1"/>
  <c r="G21" i="1"/>
  <c r="C21" i="1"/>
  <c r="E41" i="1" l="1"/>
  <c r="H31" i="1"/>
  <c r="I28" i="1"/>
  <c r="H22" i="1"/>
  <c r="I23" i="1" s="1"/>
  <c r="H21" i="1"/>
  <c r="E46" i="1"/>
  <c r="H32" i="1"/>
  <c r="I33" i="1" s="1"/>
  <c r="E52" i="1"/>
</calcChain>
</file>

<file path=xl/sharedStrings.xml><?xml version="1.0" encoding="utf-8"?>
<sst xmlns="http://schemas.openxmlformats.org/spreadsheetml/2006/main" count="185" uniqueCount="63">
  <si>
    <t>Статья</t>
  </si>
  <si>
    <t>Ед.измер</t>
  </si>
  <si>
    <t>Тариф</t>
  </si>
  <si>
    <t>Основание</t>
  </si>
  <si>
    <t>2006 год</t>
  </si>
  <si>
    <t>ГВС, Отопление</t>
  </si>
  <si>
    <t>руб./Гкал</t>
  </si>
  <si>
    <t>Постановление Правления региональной энергетической комиссии Иркутской области от 29.12.2005 г.</t>
  </si>
  <si>
    <t>Водоотведение</t>
  </si>
  <si>
    <t>руб./куб.м</t>
  </si>
  <si>
    <t>Постановление мэра г. Иркутска № 031-06-2396/5 от 29.12.2005</t>
  </si>
  <si>
    <t>Р.Л. 197</t>
  </si>
  <si>
    <t>ХВС</t>
  </si>
  <si>
    <t>Постановление мэра г. Иркутска № 031-06-2396/5 от 29.12.2006</t>
  </si>
  <si>
    <t>Электроэнергия</t>
  </si>
  <si>
    <t>руб./Квт*ч</t>
  </si>
  <si>
    <t>Постановление правления РЭК Ирк. области от 14.12.05 г.</t>
  </si>
  <si>
    <t>2007 год</t>
  </si>
  <si>
    <t>Постановление Правления региональной энергетической комиссии Иркутской области от 14.12.2006г.</t>
  </si>
  <si>
    <t>Постановление мэра г. Иркутска № 031-06-1690/6 от 28.11.2006г.</t>
  </si>
  <si>
    <t>Постановление правления РЭК Ирк. области от 07.12.06 г.</t>
  </si>
  <si>
    <t>2008 год</t>
  </si>
  <si>
    <t xml:space="preserve">Приказ Службы по тарифам Иркутской области №34-п от 14.12.2007г. </t>
  </si>
  <si>
    <t>Постановление мэра г. Иркутска № 031-06-2319/7 от 19.11.2007г.</t>
  </si>
  <si>
    <t>Постановление Службы по тарифам Иркутской области № 44-П от 17.12.07 г.</t>
  </si>
  <si>
    <t>2009 год</t>
  </si>
  <si>
    <t>кол-во ресурсов</t>
  </si>
  <si>
    <t>с разбивкой по услугам</t>
  </si>
  <si>
    <t>ст-ть</t>
  </si>
  <si>
    <t>Постановления Правления службы по тарифам Иркутской области за №52-П от 12.12.2008г.</t>
  </si>
  <si>
    <t xml:space="preserve">Постановления мэра г. Иркутска за № 031-06-2967/8 от 28.11.2008г. </t>
  </si>
  <si>
    <t>Постановление Службы по тарифам Иркутской области № 45-П от 11.12.08 г.</t>
  </si>
  <si>
    <t>2010 год</t>
  </si>
  <si>
    <t xml:space="preserve">Приказ Службы по тарифам Иркутской области №136-спр от 28.12.2009г. </t>
  </si>
  <si>
    <t>Постановление Администрации г.Иркутска  № 031-06-3746/9 от 27.11.2009 г.,
Постановление Администрации г.Иркутска  № 031-06-2969/9 от 31.08.2009 г.</t>
  </si>
  <si>
    <t>Приказ Службы по тарифам Иркутской области №128-спр от 28.12.2009г.</t>
  </si>
  <si>
    <t>2011 год</t>
  </si>
  <si>
    <t>Приказ Службы по тарифам Иркутской области №202-спр от 21.12.2010г.</t>
  </si>
  <si>
    <t>Постановление Администрации г.Иркутска  № 031-06-3403/9 от 15.10.2009 г.,
Постановление Администрации г.Иркутска  № 031-06-2969/9 от 31.08.2009 г.
Приказ Службы по тарифам Иркутской области № 111-спр  от 29.11.10 г.</t>
  </si>
  <si>
    <t>Приказ Службы по тарифам Иркутской области №212-спр от 28.12.2010г.</t>
  </si>
  <si>
    <t>2012 год январь-июнь</t>
  </si>
  <si>
    <t>2012 год июль-август</t>
  </si>
  <si>
    <t xml:space="preserve">Приказ Службы по тарифам Иркутской области от 28 декабря 2011 г. N 216-СПР
"Об установлении тарифов на тепловую энергию, отпускаемую
ООО "Иркутская городская теплосбытовая компания", с 1 января 2012 года"
</t>
  </si>
  <si>
    <t>Постановление администрации г.Иркутска от 30.11.11 № 031-06-2700/11 и от 31.08.09 №031-06-2969/9, от 15.10.09 № 031-06-3403/9</t>
  </si>
  <si>
    <t xml:space="preserve"> Приказ Службы по тарифам г.Иркутска от 29.12.2011 г. № 270</t>
  </si>
  <si>
    <t>2012 год сентябрь-декабрь (действуют до 30.06.2013 г.)</t>
  </si>
  <si>
    <t xml:space="preserve">Приказ Службы по тарифам Иркутской области от 13 июня 2013 г. г. N 125-СПР
"О внесении изменений в приказ СТ № 262-спр от 28.12.12 г. "Об установлении тарифов на тепловую энергию, отпускаемую
ООО "Иркутская городская теплосбытовая компания", с 1 января 2013 года"
</t>
  </si>
  <si>
    <t>руб/куб. м.</t>
  </si>
  <si>
    <t>01.12.2013 по 24.02.2014</t>
  </si>
  <si>
    <t>Приказ Службы по тарифам Иркутской области от 27.11.13 №248-спр "О внесении изменений в приказ СТ №262-спр от 28.12.12г. "Об установлении тарифов на тепловую энергию, отпускаемую ООО "Иркутская городская теплосбытовая компания", с 1 декабря 2013 года"</t>
  </si>
  <si>
    <t>руб/Квт*ч</t>
  </si>
  <si>
    <t>с 25.02.2014 по 31.03.2014</t>
  </si>
  <si>
    <t>Отопление, ГВС</t>
  </si>
  <si>
    <t>Приказ Службы по тарифам Иркутской области от 18.02.2014 №46-спр "Об установлении тарифов на тепловую энергию, отпускаемую ООО "Иркутская городская теплосбытовая компания", с 25 февраля 2014 года.</t>
  </si>
  <si>
    <t>Приказ Службы по тарифам Иркутской обласи от 19.02.2014 №52 -спр о внесении изменений в приказ СТ Иркутской области от 19.06.13 №122-спр</t>
  </si>
  <si>
    <t>с 01.04.2014 по 30.06.2014</t>
  </si>
  <si>
    <t>Приказ Службы по тарифам Иркутской области от 28.03.2014 №81-спр "О присвоении статуса Единой теплоснабжающей организации ОАО "Иркутскэнерго" с 01.04.2014</t>
  </si>
  <si>
    <t>Приказ Службы по тарифам Иркутской области от 28.03.2014м№81-спр "О присвоении статуса Единой теплоснабжающей организации ОАО "Иркутскэнерго" с 01.04.2014</t>
  </si>
  <si>
    <t>Приказ Службы по тарифам Иркутской области от 19.02.2014 №52-спр о внесении изменений в приказ Службы по тарифам Иркутской области от 19.06.13  №122-спр.</t>
  </si>
  <si>
    <t>Тарифы на коммунальные  услуги в 2006-2014 году</t>
  </si>
  <si>
    <t>с 01.07.2014 по 31.12.2014</t>
  </si>
  <si>
    <t>Приказ Службы по тарифам Иркутской области от 19.06.2013 №122-спр c 12/05/14-30/06/14</t>
  </si>
  <si>
    <t>01.07.2013 по 30.11.2013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</si>
</sst>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5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/>
    <xf numFmtId="0" fontId="0" fillId="0" borderId="1" xfId="0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" fontId="0" fillId="0" borderId="0" xfId="0" applyNumberFormat="1"/>
    <xf numFmtId="2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mon\&#1069;&#1082;&#1086;&#1085;&#1086;&#1084;&#1080;&#1082;&#1072;%20&#1080;%20&#1092;&#1080;&#1085;&#1072;&#1085;&#1089;&#1099;\&#1054;&#1041;&#1065;&#1045;&#1045;\&#1058;&#1072;&#1088;&#1080;&#1092;&#1099;\&#1058;&#1040;&#1056;&#1048;&#1060;&#1067;%20&#1085;&#1072;%20&#1050;&#1059;\!!!!!!!!!!!!!!!!!!!!!!!%202006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КУ"/>
      <sheetName val="диагр"/>
      <sheetName val="свод подробный"/>
      <sheetName val="2006"/>
      <sheetName val="2007"/>
      <sheetName val="2008"/>
      <sheetName val="2009"/>
      <sheetName val="2010"/>
      <sheetName val="2011"/>
      <sheetName val="только комму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E6">
            <v>843.59379999999987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0"/>
  <sheetViews>
    <sheetView tabSelected="1" topLeftCell="A46" zoomScaleNormal="100" zoomScaleSheetLayoutView="100" workbookViewId="0">
      <selection activeCell="J53" sqref="J53"/>
    </sheetView>
  </sheetViews>
  <sheetFormatPr defaultRowHeight="12.75" x14ac:dyDescent="0.2"/>
  <cols>
    <col min="1" max="1" width="15.5703125" customWidth="1"/>
    <col min="2" max="2" width="12" customWidth="1"/>
    <col min="4" max="4" width="60.140625" customWidth="1"/>
    <col min="5" max="5" width="7.42578125" hidden="1" customWidth="1"/>
    <col min="6" max="6" width="22.140625" hidden="1" customWidth="1"/>
    <col min="7" max="7" width="20.85546875" hidden="1" customWidth="1"/>
    <col min="8" max="9" width="10.140625" hidden="1" customWidth="1"/>
  </cols>
  <sheetData>
    <row r="2" spans="1:8" ht="19.5" x14ac:dyDescent="0.3">
      <c r="A2" s="34" t="s">
        <v>59</v>
      </c>
      <c r="B2" s="34"/>
      <c r="C2" s="34"/>
      <c r="D2" s="34"/>
    </row>
    <row r="4" spans="1:8" ht="15.75" customHeight="1" x14ac:dyDescent="0.2">
      <c r="A4" s="1" t="s">
        <v>0</v>
      </c>
      <c r="B4" s="1" t="s">
        <v>1</v>
      </c>
      <c r="C4" s="2" t="s">
        <v>2</v>
      </c>
      <c r="D4" s="2" t="s">
        <v>3</v>
      </c>
    </row>
    <row r="5" spans="1:8" s="3" customFormat="1" ht="0.75" customHeight="1" x14ac:dyDescent="0.2">
      <c r="A5" s="35" t="s">
        <v>4</v>
      </c>
      <c r="B5" s="35"/>
      <c r="C5" s="35"/>
      <c r="D5" s="35"/>
    </row>
    <row r="6" spans="1:8" s="8" customFormat="1" ht="25.5" customHeight="1" x14ac:dyDescent="0.2">
      <c r="A6" s="4" t="s">
        <v>5</v>
      </c>
      <c r="B6" s="5" t="s">
        <v>6</v>
      </c>
      <c r="C6" s="6">
        <v>433.9</v>
      </c>
      <c r="D6" s="7" t="s">
        <v>7</v>
      </c>
    </row>
    <row r="7" spans="1:8" s="8" customFormat="1" ht="12.75" customHeight="1" x14ac:dyDescent="0.2">
      <c r="A7" s="9" t="s">
        <v>8</v>
      </c>
      <c r="B7" s="5" t="s">
        <v>9</v>
      </c>
      <c r="C7" s="10">
        <v>4.1900000000000004</v>
      </c>
      <c r="D7" s="11" t="s">
        <v>10</v>
      </c>
      <c r="F7" s="8" t="s">
        <v>11</v>
      </c>
    </row>
    <row r="8" spans="1:8" ht="12.75" customHeight="1" x14ac:dyDescent="0.2">
      <c r="A8" s="9" t="s">
        <v>12</v>
      </c>
      <c r="B8" s="12" t="s">
        <v>9</v>
      </c>
      <c r="C8" s="13">
        <v>3.26</v>
      </c>
      <c r="D8" s="11" t="s">
        <v>13</v>
      </c>
    </row>
    <row r="9" spans="1:8" ht="12.75" customHeight="1" x14ac:dyDescent="0.2">
      <c r="A9" s="9" t="s">
        <v>14</v>
      </c>
      <c r="B9" s="12" t="s">
        <v>15</v>
      </c>
      <c r="C9" s="14">
        <v>0.37</v>
      </c>
      <c r="D9" s="7" t="s">
        <v>16</v>
      </c>
    </row>
    <row r="10" spans="1:8" x14ac:dyDescent="0.2">
      <c r="A10" s="32" t="s">
        <v>17</v>
      </c>
      <c r="B10" s="32"/>
      <c r="C10" s="32"/>
      <c r="D10" s="33"/>
    </row>
    <row r="11" spans="1:8" ht="22.5" x14ac:dyDescent="0.2">
      <c r="A11" s="4" t="s">
        <v>5</v>
      </c>
      <c r="B11" s="5" t="s">
        <v>6</v>
      </c>
      <c r="C11" s="6">
        <v>493.66</v>
      </c>
      <c r="D11" s="7" t="s">
        <v>18</v>
      </c>
    </row>
    <row r="12" spans="1:8" x14ac:dyDescent="0.2">
      <c r="A12" s="9" t="s">
        <v>8</v>
      </c>
      <c r="B12" s="5" t="s">
        <v>9</v>
      </c>
      <c r="C12" s="10">
        <v>4.8600000000000003</v>
      </c>
      <c r="D12" s="11" t="s">
        <v>19</v>
      </c>
    </row>
    <row r="13" spans="1:8" x14ac:dyDescent="0.2">
      <c r="A13" s="9" t="s">
        <v>12</v>
      </c>
      <c r="B13" s="12" t="s">
        <v>9</v>
      </c>
      <c r="C13" s="13">
        <v>3.78</v>
      </c>
      <c r="D13" s="11" t="s">
        <v>19</v>
      </c>
    </row>
    <row r="14" spans="1:8" x14ac:dyDescent="0.2">
      <c r="A14" s="9" t="s">
        <v>14</v>
      </c>
      <c r="B14" s="12" t="s">
        <v>15</v>
      </c>
      <c r="C14" s="14">
        <v>0.4</v>
      </c>
      <c r="D14" s="7" t="s">
        <v>20</v>
      </c>
      <c r="H14">
        <v>792.36</v>
      </c>
    </row>
    <row r="15" spans="1:8" x14ac:dyDescent="0.2">
      <c r="A15" s="32" t="s">
        <v>21</v>
      </c>
      <c r="B15" s="32"/>
      <c r="C15" s="32"/>
      <c r="D15" s="33"/>
    </row>
    <row r="16" spans="1:8" x14ac:dyDescent="0.2">
      <c r="A16" s="4" t="s">
        <v>5</v>
      </c>
      <c r="B16" s="5" t="s">
        <v>6</v>
      </c>
      <c r="C16" s="6">
        <v>561.24</v>
      </c>
      <c r="D16" s="7" t="s">
        <v>22</v>
      </c>
    </row>
    <row r="17" spans="1:9" x14ac:dyDescent="0.2">
      <c r="A17" s="9" t="s">
        <v>8</v>
      </c>
      <c r="B17" s="5" t="s">
        <v>9</v>
      </c>
      <c r="C17" s="6">
        <v>5.4</v>
      </c>
      <c r="D17" s="11" t="s">
        <v>23</v>
      </c>
    </row>
    <row r="18" spans="1:9" x14ac:dyDescent="0.2">
      <c r="A18" s="9" t="s">
        <v>12</v>
      </c>
      <c r="B18" s="12" t="s">
        <v>9</v>
      </c>
      <c r="C18" s="13">
        <v>4.1900000000000004</v>
      </c>
      <c r="D18" s="11" t="s">
        <v>23</v>
      </c>
    </row>
    <row r="19" spans="1:9" ht="12.75" customHeight="1" x14ac:dyDescent="0.2">
      <c r="A19" s="9" t="s">
        <v>14</v>
      </c>
      <c r="B19" s="12" t="s">
        <v>15</v>
      </c>
      <c r="C19" s="13">
        <v>0.45</v>
      </c>
      <c r="D19" s="7" t="s">
        <v>24</v>
      </c>
    </row>
    <row r="20" spans="1:9" x14ac:dyDescent="0.2">
      <c r="A20" s="32" t="s">
        <v>25</v>
      </c>
      <c r="B20" s="32"/>
      <c r="C20" s="32"/>
      <c r="D20" s="33"/>
      <c r="F20" t="s">
        <v>26</v>
      </c>
      <c r="G20" t="s">
        <v>27</v>
      </c>
      <c r="H20" t="s">
        <v>28</v>
      </c>
    </row>
    <row r="21" spans="1:9" ht="22.5" x14ac:dyDescent="0.2">
      <c r="A21" s="4" t="s">
        <v>5</v>
      </c>
      <c r="B21" s="5" t="s">
        <v>6</v>
      </c>
      <c r="C21" s="6">
        <f>591.36*1.18</f>
        <v>697.8048</v>
      </c>
      <c r="D21" s="7" t="s">
        <v>29</v>
      </c>
      <c r="F21">
        <v>753.46</v>
      </c>
      <c r="G21">
        <f>F21-F22*0.055</f>
        <v>554.39409999999998</v>
      </c>
      <c r="H21" s="15">
        <f>G21*C21</f>
        <v>386858.86407168</v>
      </c>
    </row>
    <row r="22" spans="1:9" x14ac:dyDescent="0.2">
      <c r="A22" s="9" t="s">
        <v>8</v>
      </c>
      <c r="B22" s="5" t="s">
        <v>9</v>
      </c>
      <c r="C22" s="10">
        <v>6.49</v>
      </c>
      <c r="D22" s="7" t="s">
        <v>30</v>
      </c>
      <c r="F22">
        <v>3619.38</v>
      </c>
      <c r="G22">
        <f>F22*0.055</f>
        <v>199.0659</v>
      </c>
      <c r="H22" s="15">
        <f>G22*C21</f>
        <v>138909.14053631999</v>
      </c>
    </row>
    <row r="23" spans="1:9" x14ac:dyDescent="0.2">
      <c r="A23" s="9" t="s">
        <v>12</v>
      </c>
      <c r="B23" s="12" t="s">
        <v>9</v>
      </c>
      <c r="C23" s="13">
        <v>5.68</v>
      </c>
      <c r="D23" s="11" t="s">
        <v>30</v>
      </c>
      <c r="H23" s="15">
        <f>F22*10.3014</f>
        <v>37284.681131999998</v>
      </c>
      <c r="I23" s="15">
        <f>H22+H23</f>
        <v>176193.82166831999</v>
      </c>
    </row>
    <row r="24" spans="1:9" ht="11.25" customHeight="1" x14ac:dyDescent="0.2">
      <c r="A24" s="9" t="s">
        <v>14</v>
      </c>
      <c r="B24" s="12" t="s">
        <v>15</v>
      </c>
      <c r="C24" s="13">
        <v>0.56000000000000005</v>
      </c>
      <c r="D24" s="11" t="s">
        <v>31</v>
      </c>
    </row>
    <row r="25" spans="1:9" x14ac:dyDescent="0.2">
      <c r="A25" s="32" t="s">
        <v>32</v>
      </c>
      <c r="B25" s="32"/>
      <c r="C25" s="32"/>
      <c r="D25" s="33"/>
    </row>
    <row r="26" spans="1:9" x14ac:dyDescent="0.2">
      <c r="A26" s="4" t="s">
        <v>5</v>
      </c>
      <c r="B26" s="5" t="s">
        <v>6</v>
      </c>
      <c r="C26" s="10">
        <v>761.03</v>
      </c>
      <c r="D26" s="7" t="s">
        <v>33</v>
      </c>
      <c r="F26">
        <v>759.24</v>
      </c>
      <c r="G26">
        <f>F26-F27*0.055</f>
        <v>536.57470000000001</v>
      </c>
      <c r="H26" s="15">
        <f>G26*C26</f>
        <v>408349.44394099998</v>
      </c>
    </row>
    <row r="27" spans="1:9" ht="25.5" customHeight="1" x14ac:dyDescent="0.2">
      <c r="A27" s="9" t="s">
        <v>8</v>
      </c>
      <c r="B27" s="5" t="s">
        <v>9</v>
      </c>
      <c r="C27" s="6">
        <f>6.36*1.18</f>
        <v>7.5048000000000004</v>
      </c>
      <c r="D27" s="7" t="s">
        <v>34</v>
      </c>
      <c r="F27">
        <v>4048.46</v>
      </c>
      <c r="G27">
        <f>F27*0.055</f>
        <v>222.6653</v>
      </c>
      <c r="H27" s="15">
        <f>G27*C26</f>
        <v>169454.97325899999</v>
      </c>
    </row>
    <row r="28" spans="1:9" ht="21.75" customHeight="1" x14ac:dyDescent="0.2">
      <c r="A28" s="9" t="s">
        <v>12</v>
      </c>
      <c r="B28" s="12" t="s">
        <v>9</v>
      </c>
      <c r="C28" s="14">
        <f>5.35*1.18</f>
        <v>6.3129999999999988</v>
      </c>
      <c r="D28" s="11" t="s">
        <v>34</v>
      </c>
      <c r="H28" s="15">
        <f>F27*11.45</f>
        <v>46354.866999999998</v>
      </c>
      <c r="I28" s="15">
        <f>H27+H28</f>
        <v>215809.84025899999</v>
      </c>
    </row>
    <row r="29" spans="1:9" x14ac:dyDescent="0.2">
      <c r="A29" s="9" t="s">
        <v>14</v>
      </c>
      <c r="B29" s="12" t="s">
        <v>15</v>
      </c>
      <c r="C29" s="13">
        <v>0.62</v>
      </c>
      <c r="D29" s="11" t="s">
        <v>35</v>
      </c>
    </row>
    <row r="30" spans="1:9" x14ac:dyDescent="0.2">
      <c r="A30" s="32" t="s">
        <v>36</v>
      </c>
      <c r="B30" s="32"/>
      <c r="C30" s="32"/>
      <c r="D30" s="33"/>
    </row>
    <row r="31" spans="1:9" x14ac:dyDescent="0.2">
      <c r="A31" s="4" t="s">
        <v>5</v>
      </c>
      <c r="B31" s="5" t="s">
        <v>6</v>
      </c>
      <c r="C31" s="6">
        <f>'[1]2011'!E6</f>
        <v>843.59379999999987</v>
      </c>
      <c r="D31" s="7" t="s">
        <v>37</v>
      </c>
      <c r="F31">
        <v>706.67</v>
      </c>
      <c r="G31">
        <f>F31-F32*0.055</f>
        <v>499.9701</v>
      </c>
      <c r="H31" s="15">
        <f>G31*C31</f>
        <v>421771.67654537992</v>
      </c>
    </row>
    <row r="32" spans="1:9" ht="34.5" customHeight="1" x14ac:dyDescent="0.2">
      <c r="A32" s="9" t="s">
        <v>8</v>
      </c>
      <c r="B32" s="5" t="s">
        <v>9</v>
      </c>
      <c r="C32" s="6">
        <f>7.22*1.18</f>
        <v>8.5195999999999987</v>
      </c>
      <c r="D32" s="7" t="s">
        <v>38</v>
      </c>
      <c r="F32">
        <v>3758.18</v>
      </c>
      <c r="G32">
        <f>F32*0.055</f>
        <v>206.69989999999999</v>
      </c>
      <c r="H32" s="15">
        <f>G32*C31</f>
        <v>174370.75410061996</v>
      </c>
    </row>
    <row r="33" spans="1:9" ht="35.25" customHeight="1" x14ac:dyDescent="0.2">
      <c r="A33" s="9" t="s">
        <v>12</v>
      </c>
      <c r="B33" s="12" t="s">
        <v>9</v>
      </c>
      <c r="C33" s="14">
        <f>6.25*1.18</f>
        <v>7.375</v>
      </c>
      <c r="D33" s="7" t="s">
        <v>38</v>
      </c>
      <c r="H33" s="15">
        <f>F32*14.1</f>
        <v>52990.337999999996</v>
      </c>
      <c r="I33" s="15">
        <f>H32+H33</f>
        <v>227361.09210061995</v>
      </c>
    </row>
    <row r="34" spans="1:9" ht="18.75" customHeight="1" x14ac:dyDescent="0.2">
      <c r="A34" s="9" t="s">
        <v>14</v>
      </c>
      <c r="B34" s="12" t="s">
        <v>15</v>
      </c>
      <c r="C34" s="13">
        <v>0.68</v>
      </c>
      <c r="D34" s="11" t="s">
        <v>39</v>
      </c>
    </row>
    <row r="35" spans="1:9" ht="18.75" customHeight="1" x14ac:dyDescent="0.2">
      <c r="A35" s="32" t="s">
        <v>40</v>
      </c>
      <c r="B35" s="32"/>
      <c r="C35" s="32"/>
      <c r="D35" s="33"/>
    </row>
    <row r="36" spans="1:9" ht="18.75" customHeight="1" x14ac:dyDescent="0.2">
      <c r="A36" s="4" t="s">
        <v>5</v>
      </c>
      <c r="B36" s="5" t="s">
        <v>6</v>
      </c>
      <c r="C36" s="6">
        <f>714.91*1.18</f>
        <v>843.59379999999987</v>
      </c>
      <c r="D36" s="7" t="s">
        <v>37</v>
      </c>
    </row>
    <row r="37" spans="1:9" ht="34.5" customHeight="1" x14ac:dyDescent="0.2">
      <c r="A37" s="9" t="s">
        <v>8</v>
      </c>
      <c r="B37" s="5" t="s">
        <v>9</v>
      </c>
      <c r="C37" s="6">
        <f>7.22*1.18</f>
        <v>8.5195999999999987</v>
      </c>
      <c r="D37" s="7" t="s">
        <v>38</v>
      </c>
    </row>
    <row r="38" spans="1:9" ht="35.25" customHeight="1" x14ac:dyDescent="0.2">
      <c r="A38" s="9" t="s">
        <v>12</v>
      </c>
      <c r="B38" s="12" t="s">
        <v>9</v>
      </c>
      <c r="C38" s="14">
        <f>6.25*1.18</f>
        <v>7.375</v>
      </c>
      <c r="D38" s="7" t="s">
        <v>38</v>
      </c>
    </row>
    <row r="39" spans="1:9" x14ac:dyDescent="0.2">
      <c r="A39" s="9" t="s">
        <v>14</v>
      </c>
      <c r="B39" s="12" t="s">
        <v>15</v>
      </c>
      <c r="C39" s="13">
        <v>0.68</v>
      </c>
      <c r="D39" s="11" t="s">
        <v>39</v>
      </c>
    </row>
    <row r="40" spans="1:9" x14ac:dyDescent="0.2">
      <c r="A40" s="32" t="s">
        <v>41</v>
      </c>
      <c r="B40" s="32"/>
      <c r="C40" s="32"/>
      <c r="D40" s="33"/>
    </row>
    <row r="41" spans="1:9" ht="45.75" customHeight="1" x14ac:dyDescent="0.2">
      <c r="A41" s="4" t="s">
        <v>5</v>
      </c>
      <c r="B41" s="5" t="s">
        <v>6</v>
      </c>
      <c r="C41" s="6">
        <f>757.74*1.18</f>
        <v>894.13319999999999</v>
      </c>
      <c r="D41" s="7" t="s">
        <v>42</v>
      </c>
      <c r="E41" s="15">
        <f>C41/C36</f>
        <v>1.0599096389755356</v>
      </c>
    </row>
    <row r="42" spans="1:9" ht="25.5" customHeight="1" x14ac:dyDescent="0.2">
      <c r="A42" s="9" t="s">
        <v>8</v>
      </c>
      <c r="B42" s="5" t="s">
        <v>9</v>
      </c>
      <c r="C42" s="6">
        <v>9.01</v>
      </c>
      <c r="D42" s="7" t="s">
        <v>43</v>
      </c>
      <c r="E42" s="15">
        <f>C42/C37</f>
        <v>1.057561387858585</v>
      </c>
    </row>
    <row r="43" spans="1:9" ht="26.25" customHeight="1" x14ac:dyDescent="0.2">
      <c r="A43" s="9" t="s">
        <v>12</v>
      </c>
      <c r="B43" s="12" t="s">
        <v>9</v>
      </c>
      <c r="C43" s="14">
        <v>7.81</v>
      </c>
      <c r="D43" s="7" t="s">
        <v>43</v>
      </c>
      <c r="E43" s="15">
        <f>C43/C38</f>
        <v>1.0589830508474576</v>
      </c>
    </row>
    <row r="44" spans="1:9" x14ac:dyDescent="0.2">
      <c r="A44" s="9" t="s">
        <v>14</v>
      </c>
      <c r="B44" s="12" t="s">
        <v>15</v>
      </c>
      <c r="C44" s="13">
        <v>0.72</v>
      </c>
      <c r="D44" s="11" t="s">
        <v>44</v>
      </c>
      <c r="E44" s="15">
        <f>C44/C39</f>
        <v>1.0588235294117645</v>
      </c>
    </row>
    <row r="45" spans="1:9" x14ac:dyDescent="0.2">
      <c r="A45" s="32" t="s">
        <v>45</v>
      </c>
      <c r="B45" s="32"/>
      <c r="C45" s="32"/>
      <c r="D45" s="33"/>
      <c r="E45" s="15"/>
    </row>
    <row r="46" spans="1:9" ht="56.25" customHeight="1" x14ac:dyDescent="0.2">
      <c r="A46" s="36" t="s">
        <v>5</v>
      </c>
      <c r="B46" s="5" t="s">
        <v>6</v>
      </c>
      <c r="C46" s="6">
        <f>787.69*1.18</f>
        <v>929.4742</v>
      </c>
      <c r="D46" s="38" t="s">
        <v>42</v>
      </c>
      <c r="E46" s="15">
        <f>C46/C41</f>
        <v>1.0395254308865838</v>
      </c>
    </row>
    <row r="47" spans="1:9" x14ac:dyDescent="0.2">
      <c r="A47" s="37"/>
      <c r="B47" s="5" t="s">
        <v>9</v>
      </c>
      <c r="C47" s="6">
        <v>14.1</v>
      </c>
      <c r="D47" s="39"/>
      <c r="E47" s="15"/>
    </row>
    <row r="48" spans="1:9" ht="25.5" customHeight="1" x14ac:dyDescent="0.2">
      <c r="A48" s="9" t="s">
        <v>8</v>
      </c>
      <c r="B48" s="5" t="s">
        <v>9</v>
      </c>
      <c r="C48" s="6">
        <v>9.52</v>
      </c>
      <c r="D48" s="7" t="s">
        <v>43</v>
      </c>
      <c r="E48" s="15">
        <f>C48/C42</f>
        <v>1.0566037735849056</v>
      </c>
    </row>
    <row r="49" spans="1:5" ht="26.25" customHeight="1" x14ac:dyDescent="0.2">
      <c r="A49" s="9" t="s">
        <v>12</v>
      </c>
      <c r="B49" s="12" t="s">
        <v>9</v>
      </c>
      <c r="C49" s="14">
        <v>8.25</v>
      </c>
      <c r="D49" s="7" t="s">
        <v>43</v>
      </c>
      <c r="E49" s="15">
        <f>C49/C43</f>
        <v>1.0563380281690142</v>
      </c>
    </row>
    <row r="50" spans="1:5" x14ac:dyDescent="0.2">
      <c r="A50" s="9" t="s">
        <v>14</v>
      </c>
      <c r="B50" s="12" t="s">
        <v>15</v>
      </c>
      <c r="C50" s="13">
        <v>0.72</v>
      </c>
      <c r="D50" s="11" t="s">
        <v>44</v>
      </c>
      <c r="E50" s="15">
        <f>C50/C44</f>
        <v>1</v>
      </c>
    </row>
    <row r="51" spans="1:5" x14ac:dyDescent="0.2">
      <c r="A51" s="32" t="s">
        <v>62</v>
      </c>
      <c r="B51" s="32"/>
      <c r="C51" s="32"/>
      <c r="D51" s="33"/>
      <c r="E51" s="15"/>
    </row>
    <row r="52" spans="1:5" ht="67.5" customHeight="1" x14ac:dyDescent="0.2">
      <c r="A52" s="36" t="s">
        <v>5</v>
      </c>
      <c r="B52" s="5" t="s">
        <v>6</v>
      </c>
      <c r="C52" s="6">
        <v>989.65</v>
      </c>
      <c r="D52" s="38" t="s">
        <v>46</v>
      </c>
      <c r="E52" s="15">
        <f>C52/C46</f>
        <v>1.0647417647525881</v>
      </c>
    </row>
    <row r="53" spans="1:5" x14ac:dyDescent="0.2">
      <c r="A53" s="37"/>
      <c r="B53" s="5" t="s">
        <v>47</v>
      </c>
      <c r="C53" s="6">
        <v>16.329999999999998</v>
      </c>
      <c r="D53" s="39"/>
      <c r="E53" s="15">
        <f>C53/C47</f>
        <v>1.1581560283687942</v>
      </c>
    </row>
    <row r="54" spans="1:5" ht="25.5" customHeight="1" x14ac:dyDescent="0.2">
      <c r="A54" s="9" t="s">
        <v>8</v>
      </c>
      <c r="B54" s="5" t="s">
        <v>9</v>
      </c>
      <c r="C54" s="6">
        <v>9.85</v>
      </c>
      <c r="D54" s="7"/>
      <c r="E54" s="15">
        <f>C54/C48</f>
        <v>1.0346638655462186</v>
      </c>
    </row>
    <row r="55" spans="1:5" ht="26.25" customHeight="1" x14ac:dyDescent="0.2">
      <c r="A55" s="9" t="s">
        <v>12</v>
      </c>
      <c r="B55" s="12" t="s">
        <v>9</v>
      </c>
      <c r="C55" s="14">
        <v>9.83</v>
      </c>
      <c r="D55" s="7"/>
      <c r="E55" s="15">
        <f>C55/C49</f>
        <v>1.1915151515151514</v>
      </c>
    </row>
    <row r="56" spans="1:5" x14ac:dyDescent="0.2">
      <c r="A56" s="9" t="s">
        <v>14</v>
      </c>
      <c r="B56" s="12" t="s">
        <v>15</v>
      </c>
      <c r="C56" s="13">
        <v>0.82</v>
      </c>
      <c r="D56" s="11"/>
      <c r="E56" s="15">
        <f>C56/C50</f>
        <v>1.1388888888888888</v>
      </c>
    </row>
    <row r="57" spans="1:5" s="3" customFormat="1" ht="13.5" customHeight="1" x14ac:dyDescent="0.2">
      <c r="A57" s="24" t="s">
        <v>48</v>
      </c>
      <c r="B57" s="25"/>
      <c r="C57" s="25"/>
      <c r="D57" s="25"/>
    </row>
    <row r="58" spans="1:5" ht="24.75" customHeight="1" x14ac:dyDescent="0.2">
      <c r="A58" s="26" t="s">
        <v>5</v>
      </c>
      <c r="B58" s="5" t="s">
        <v>6</v>
      </c>
      <c r="C58" s="16">
        <v>974.35</v>
      </c>
      <c r="D58" s="28" t="s">
        <v>49</v>
      </c>
    </row>
    <row r="59" spans="1:5" ht="48" customHeight="1" x14ac:dyDescent="0.2">
      <c r="A59" s="27"/>
      <c r="B59" s="5" t="s">
        <v>47</v>
      </c>
      <c r="C59" s="16">
        <v>16.329999999999998</v>
      </c>
      <c r="D59" s="28"/>
    </row>
    <row r="60" spans="1:5" x14ac:dyDescent="0.2">
      <c r="A60" s="17" t="s">
        <v>8</v>
      </c>
      <c r="B60" s="5" t="s">
        <v>47</v>
      </c>
      <c r="C60" s="16">
        <v>9.85</v>
      </c>
      <c r="D60" s="18"/>
    </row>
    <row r="61" spans="1:5" x14ac:dyDescent="0.2">
      <c r="A61" s="17" t="s">
        <v>12</v>
      </c>
      <c r="B61" s="5" t="s">
        <v>47</v>
      </c>
      <c r="C61" s="16">
        <v>9.83</v>
      </c>
      <c r="D61" s="18"/>
    </row>
    <row r="62" spans="1:5" x14ac:dyDescent="0.2">
      <c r="A62" s="17" t="s">
        <v>14</v>
      </c>
      <c r="B62" s="5" t="s">
        <v>50</v>
      </c>
      <c r="C62" s="16">
        <v>0.82</v>
      </c>
      <c r="D62" s="18"/>
    </row>
    <row r="63" spans="1:5" x14ac:dyDescent="0.2">
      <c r="A63" s="29" t="s">
        <v>51</v>
      </c>
      <c r="B63" s="30"/>
      <c r="C63" s="30"/>
      <c r="D63" s="30"/>
    </row>
    <row r="64" spans="1:5" ht="33.75" x14ac:dyDescent="0.2">
      <c r="A64" s="31" t="s">
        <v>52</v>
      </c>
      <c r="B64" s="5" t="s">
        <v>6</v>
      </c>
      <c r="C64" s="16">
        <v>906.78</v>
      </c>
      <c r="D64" s="19" t="s">
        <v>53</v>
      </c>
    </row>
    <row r="65" spans="1:4" ht="22.5" x14ac:dyDescent="0.2">
      <c r="A65" s="31"/>
      <c r="B65" s="5" t="s">
        <v>47</v>
      </c>
      <c r="C65" s="16">
        <v>16.329999999999998</v>
      </c>
      <c r="D65" s="19" t="s">
        <v>54</v>
      </c>
    </row>
    <row r="66" spans="1:4" x14ac:dyDescent="0.2">
      <c r="A66" s="17" t="s">
        <v>8</v>
      </c>
      <c r="B66" s="5" t="s">
        <v>9</v>
      </c>
      <c r="C66" s="16">
        <v>9.85</v>
      </c>
      <c r="D66" s="18"/>
    </row>
    <row r="67" spans="1:4" x14ac:dyDescent="0.2">
      <c r="A67" s="17" t="s">
        <v>12</v>
      </c>
      <c r="B67" s="5" t="s">
        <v>9</v>
      </c>
      <c r="C67" s="16">
        <v>9.83</v>
      </c>
      <c r="D67" s="18"/>
    </row>
    <row r="68" spans="1:4" x14ac:dyDescent="0.2">
      <c r="A68" s="17" t="s">
        <v>14</v>
      </c>
      <c r="B68" s="5" t="s">
        <v>15</v>
      </c>
      <c r="C68" s="16">
        <v>0.82</v>
      </c>
      <c r="D68" s="18"/>
    </row>
    <row r="69" spans="1:4" x14ac:dyDescent="0.2">
      <c r="A69" s="21" t="s">
        <v>55</v>
      </c>
      <c r="B69" s="21"/>
      <c r="C69" s="21"/>
      <c r="D69" s="21"/>
    </row>
    <row r="70" spans="1:4" ht="33.75" x14ac:dyDescent="0.2">
      <c r="A70" s="22" t="s">
        <v>52</v>
      </c>
      <c r="B70" s="5" t="s">
        <v>6</v>
      </c>
      <c r="C70" s="16">
        <v>986.16</v>
      </c>
      <c r="D70" s="11" t="s">
        <v>56</v>
      </c>
    </row>
    <row r="71" spans="1:4" ht="22.5" x14ac:dyDescent="0.2">
      <c r="A71" s="23"/>
      <c r="B71" s="5" t="s">
        <v>9</v>
      </c>
      <c r="C71" s="16">
        <v>14.42</v>
      </c>
      <c r="D71" s="11" t="s">
        <v>61</v>
      </c>
    </row>
    <row r="72" spans="1:4" x14ac:dyDescent="0.2">
      <c r="A72" s="17" t="s">
        <v>8</v>
      </c>
      <c r="B72" s="5" t="s">
        <v>9</v>
      </c>
      <c r="C72" s="16">
        <v>9.85</v>
      </c>
      <c r="D72" s="18"/>
    </row>
    <row r="73" spans="1:4" x14ac:dyDescent="0.2">
      <c r="A73" s="17" t="s">
        <v>12</v>
      </c>
      <c r="B73" s="5" t="s">
        <v>9</v>
      </c>
      <c r="C73" s="16">
        <v>9.83</v>
      </c>
      <c r="D73" s="18"/>
    </row>
    <row r="74" spans="1:4" x14ac:dyDescent="0.2">
      <c r="A74" s="17" t="s">
        <v>14</v>
      </c>
      <c r="B74" s="5" t="s">
        <v>15</v>
      </c>
      <c r="C74" s="16">
        <v>0.82</v>
      </c>
      <c r="D74" s="18"/>
    </row>
    <row r="75" spans="1:4" x14ac:dyDescent="0.2">
      <c r="A75" s="21" t="s">
        <v>60</v>
      </c>
      <c r="B75" s="21"/>
      <c r="C75" s="21"/>
      <c r="D75" s="21"/>
    </row>
    <row r="76" spans="1:4" ht="33.75" x14ac:dyDescent="0.2">
      <c r="A76" s="23" t="s">
        <v>52</v>
      </c>
      <c r="B76" s="5" t="s">
        <v>6</v>
      </c>
      <c r="C76" s="16">
        <v>1041.24</v>
      </c>
      <c r="D76" s="19" t="s">
        <v>57</v>
      </c>
    </row>
    <row r="77" spans="1:4" ht="43.5" customHeight="1" x14ac:dyDescent="0.2">
      <c r="A77" s="23"/>
      <c r="B77" s="5" t="s">
        <v>9</v>
      </c>
      <c r="C77" s="16">
        <v>14.81</v>
      </c>
      <c r="D77" s="20" t="s">
        <v>58</v>
      </c>
    </row>
    <row r="78" spans="1:4" x14ac:dyDescent="0.2">
      <c r="A78" s="17" t="s">
        <v>8</v>
      </c>
      <c r="B78" s="5" t="s">
        <v>9</v>
      </c>
      <c r="C78" s="16">
        <v>11.32</v>
      </c>
      <c r="D78" s="18"/>
    </row>
    <row r="79" spans="1:4" x14ac:dyDescent="0.2">
      <c r="A79" s="17" t="s">
        <v>12</v>
      </c>
      <c r="B79" s="5" t="s">
        <v>9</v>
      </c>
      <c r="C79" s="16">
        <v>10.57</v>
      </c>
      <c r="D79" s="18"/>
    </row>
    <row r="80" spans="1:4" x14ac:dyDescent="0.2">
      <c r="A80" s="17" t="s">
        <v>14</v>
      </c>
      <c r="B80" s="5" t="s">
        <v>9</v>
      </c>
      <c r="C80" s="16">
        <v>0.84</v>
      </c>
      <c r="D80" s="18"/>
    </row>
  </sheetData>
  <mergeCells count="24">
    <mergeCell ref="A51:D51"/>
    <mergeCell ref="A52:A53"/>
    <mergeCell ref="D52:D53"/>
    <mergeCell ref="A30:D30"/>
    <mergeCell ref="A35:D35"/>
    <mergeCell ref="A40:D40"/>
    <mergeCell ref="A45:D45"/>
    <mergeCell ref="A46:A47"/>
    <mergeCell ref="D46:D47"/>
    <mergeCell ref="A25:D25"/>
    <mergeCell ref="A2:D2"/>
    <mergeCell ref="A5:D5"/>
    <mergeCell ref="A10:D10"/>
    <mergeCell ref="A15:D15"/>
    <mergeCell ref="A20:D20"/>
    <mergeCell ref="A69:D69"/>
    <mergeCell ref="A70:A71"/>
    <mergeCell ref="A75:D75"/>
    <mergeCell ref="A76:A77"/>
    <mergeCell ref="A57:D57"/>
    <mergeCell ref="A58:A59"/>
    <mergeCell ref="D58:D59"/>
    <mergeCell ref="A63:D63"/>
    <mergeCell ref="A64:A65"/>
  </mergeCells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только коммун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makeevaav</dc:creator>
  <cp:lastModifiedBy>Виктория</cp:lastModifiedBy>
  <cp:lastPrinted>2014-09-30T08:15:28Z</cp:lastPrinted>
  <dcterms:created xsi:type="dcterms:W3CDTF">2013-06-20T07:35:00Z</dcterms:created>
  <dcterms:modified xsi:type="dcterms:W3CDTF">2014-11-27T08:39:05Z</dcterms:modified>
</cp:coreProperties>
</file>