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отчеты\2014\"/>
    </mc:Choice>
  </mc:AlternateContent>
  <bookViews>
    <workbookView xWindow="240" yWindow="180" windowWidth="15600" windowHeight="838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I47" i="1" l="1"/>
  <c r="I43" i="1" l="1"/>
  <c r="I44" i="1" s="1"/>
  <c r="I21" i="1"/>
  <c r="I15" i="1" l="1"/>
  <c r="I12" i="1"/>
  <c r="I23" i="1" l="1"/>
  <c r="I20" i="1"/>
  <c r="I19" i="1"/>
  <c r="I18" i="1"/>
  <c r="I17" i="1"/>
  <c r="I16" i="1" l="1"/>
  <c r="I29" i="1" s="1"/>
  <c r="I30" i="1" l="1"/>
  <c r="I45" i="1"/>
  <c r="I46" i="1" l="1"/>
  <c r="I31" i="1" l="1"/>
  <c r="I32" i="1" s="1"/>
</calcChain>
</file>

<file path=xl/sharedStrings.xml><?xml version="1.0" encoding="utf-8"?>
<sst xmlns="http://schemas.openxmlformats.org/spreadsheetml/2006/main" count="63" uniqueCount="57">
  <si>
    <t>Начислено по статье "Содержание"</t>
  </si>
  <si>
    <t>Оплачено по статье "Содержание"</t>
  </si>
  <si>
    <t>Расходы</t>
  </si>
  <si>
    <t>Уборка лестничных клеток</t>
  </si>
  <si>
    <t>Освещение мест общего пользования</t>
  </si>
  <si>
    <t>Аварийно-диспетчерская служба</t>
  </si>
  <si>
    <t>Вывоз твердых бытовых отходов</t>
  </si>
  <si>
    <t>Обеспечение работоспособности внутридомовых систем электроснабжения и электрооборудования</t>
  </si>
  <si>
    <t>Итого расходы по статье "Содержание"</t>
  </si>
  <si>
    <t>Остаток средств на конец периода</t>
  </si>
  <si>
    <t>Начислено по статье "Текущий ремонт"</t>
  </si>
  <si>
    <t>Оплачено по статье "Текущий ремонт"</t>
  </si>
  <si>
    <t>ООО "УК "Прибайкальская"</t>
  </si>
  <si>
    <t>Наименование работ и услуг</t>
  </si>
  <si>
    <t>Объем</t>
  </si>
  <si>
    <t>Содержание</t>
  </si>
  <si>
    <t xml:space="preserve"> Текущий ремонт</t>
  </si>
  <si>
    <t>Стоимость, руб.</t>
  </si>
  <si>
    <t>Итого расходы по статье "Текущий ремонт"</t>
  </si>
  <si>
    <t>Вознаграждение управляющей организации (10%)</t>
  </si>
  <si>
    <t>Посыпка пешеходных дорожек отсевом</t>
  </si>
  <si>
    <t>Утверждаю                         генеральный директор                               ООО "УК "Прибайкальская"                                                               Н. Н. Орленко</t>
  </si>
  <si>
    <t xml:space="preserve">Согласовано:  </t>
  </si>
  <si>
    <t>Совет МКД</t>
  </si>
  <si>
    <t>Промывка системы отопление</t>
  </si>
  <si>
    <t>Подготовка и сдача теплового пункта</t>
  </si>
  <si>
    <t>1 раз в год</t>
  </si>
  <si>
    <t>Биллинг прибора учета тепловой энергии</t>
  </si>
  <si>
    <t>1105 руб./мес</t>
  </si>
  <si>
    <t>Содержание придомовой территорории</t>
  </si>
  <si>
    <t>Оплачено сторонними организациями (интернет-провайдеры)</t>
  </si>
  <si>
    <t>2 раза</t>
  </si>
  <si>
    <t>Главный инженер</t>
  </si>
  <si>
    <t>И. О. Белкин</t>
  </si>
  <si>
    <t xml:space="preserve">                                                       </t>
  </si>
  <si>
    <r>
      <t xml:space="preserve">                Отчет                                                                                                                                                      о поступлении и использовании денежных средств ООО"УК "Прибайкальская" по содержанию и текущему ремонту многоквартирного дома мкр. Университетский, 118                 с 01.01.2014г. по 31.12.14г. (</t>
    </r>
    <r>
      <rPr>
        <b/>
        <u/>
        <sz val="14"/>
        <color theme="1"/>
        <rFont val="Times New Roman"/>
        <family val="1"/>
        <charset val="204"/>
      </rPr>
      <t>12 месяцев</t>
    </r>
    <r>
      <rPr>
        <sz val="14"/>
        <color theme="1"/>
        <rFont val="Times New Roman"/>
        <family val="1"/>
        <charset val="204"/>
      </rPr>
      <t>)</t>
    </r>
  </si>
  <si>
    <t>Остаток средств  (переплата "+", долг"-")  за 2013 г. по статье "Содержание"</t>
  </si>
  <si>
    <t>1200 руб./месяц</t>
  </si>
  <si>
    <t>350 руб. в месяц</t>
  </si>
  <si>
    <t>Доставка, разгрузка песка для детской площадки</t>
  </si>
  <si>
    <t>Изготовление и установка ограждения</t>
  </si>
  <si>
    <t xml:space="preserve"> 4 п. м</t>
  </si>
  <si>
    <t>Скашивание травы</t>
  </si>
  <si>
    <t>Окраска мусорных баков</t>
  </si>
  <si>
    <t>4242,62 руб./мес</t>
  </si>
  <si>
    <t>Остаток средств  (переплата "+", долг"-")  за 2013 г. по статье "Текущий ремонт"</t>
  </si>
  <si>
    <t>Итого переплата "+"( долг "-") по статье "Содержание" с учетом остатка средств за 2013 г.</t>
  </si>
  <si>
    <t>Итого переплата "+"( долг "-") по статье "Текущий ремонт" с учетом остатка за 2013 г.</t>
  </si>
  <si>
    <t xml:space="preserve">Замена люминисцентного светильника </t>
  </si>
  <si>
    <t>1 шт.</t>
  </si>
  <si>
    <t>Изготовление и установка ограждения решеток на приямок</t>
  </si>
  <si>
    <t>2 шт.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</si>
  <si>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</si>
  <si>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>1315,94 руб./мес</t>
  </si>
  <si>
    <t>667,78 руб./мес</t>
  </si>
  <si>
    <t>Прочие расходы (канцтовары и т. д.)</t>
  </si>
  <si>
    <t>Выдача материалов совету МКД:                                         Краска ПФ-115 4кг(1кг -115 руб)                                                       Коллер 2шт. (1шт. 50 руб)                                                                  Кисти 3шт. (1шт. 127 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</si>
</sst>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tabSelected="1" view="pageLayout" topLeftCell="A36" zoomScale="115" zoomScaleNormal="100" zoomScalePageLayoutView="115" workbookViewId="0">
      <selection activeCell="I40" sqref="A10:I40"/>
    </sheetView>
  </sheetViews>
  <sheetFormatPr defaultRowHeight="15" x14ac:dyDescent="0.25"/>
  <cols>
    <col min="6" max="6" width="9.42578125" customWidth="1"/>
    <col min="8" max="8" width="18" customWidth="1"/>
    <col min="9" max="9" width="14.42578125" customWidth="1"/>
  </cols>
  <sheetData>
    <row r="1" spans="1:9" ht="15" customHeight="1" x14ac:dyDescent="0.25">
      <c r="A1" s="4"/>
      <c r="B1" s="4"/>
      <c r="C1" s="4"/>
      <c r="D1" s="4"/>
      <c r="E1" s="4"/>
      <c r="F1" s="4"/>
      <c r="G1" s="4"/>
      <c r="H1" s="23" t="s">
        <v>21</v>
      </c>
      <c r="I1" s="24"/>
    </row>
    <row r="2" spans="1:9" ht="15" customHeight="1" x14ac:dyDescent="0.25">
      <c r="A2" s="25" t="s">
        <v>22</v>
      </c>
      <c r="B2" s="26"/>
      <c r="C2" s="26"/>
      <c r="D2" s="4"/>
      <c r="E2" s="5"/>
      <c r="F2" s="4"/>
      <c r="G2" s="4"/>
      <c r="H2" s="24"/>
      <c r="I2" s="24"/>
    </row>
    <row r="3" spans="1:9" ht="30" customHeight="1" x14ac:dyDescent="0.25">
      <c r="A3" s="27" t="s">
        <v>23</v>
      </c>
      <c r="B3" s="27"/>
      <c r="C3" s="27"/>
      <c r="D3" s="4"/>
      <c r="E3" s="4"/>
      <c r="F3" s="4"/>
      <c r="G3" s="4"/>
      <c r="H3" s="24"/>
      <c r="I3" s="24"/>
    </row>
    <row r="4" spans="1:9" ht="27.75" customHeight="1" x14ac:dyDescent="0.25">
      <c r="A4" s="28" t="s">
        <v>35</v>
      </c>
      <c r="B4" s="28"/>
      <c r="C4" s="28"/>
      <c r="D4" s="28"/>
      <c r="E4" s="28"/>
      <c r="F4" s="28"/>
      <c r="G4" s="28"/>
      <c r="H4" s="28"/>
      <c r="I4" s="28"/>
    </row>
    <row r="5" spans="1:9" ht="27.75" customHeight="1" x14ac:dyDescent="0.25">
      <c r="A5" s="28"/>
      <c r="B5" s="28"/>
      <c r="C5" s="28"/>
      <c r="D5" s="28"/>
      <c r="E5" s="28"/>
      <c r="F5" s="28"/>
      <c r="G5" s="28"/>
      <c r="H5" s="28"/>
      <c r="I5" s="28"/>
    </row>
    <row r="6" spans="1:9" ht="27.75" customHeight="1" x14ac:dyDescent="0.25">
      <c r="A6" s="28"/>
      <c r="B6" s="28"/>
      <c r="C6" s="28"/>
      <c r="D6" s="28"/>
      <c r="E6" s="28"/>
      <c r="F6" s="28"/>
      <c r="G6" s="28"/>
      <c r="H6" s="28"/>
      <c r="I6" s="28"/>
    </row>
    <row r="7" spans="1:9" ht="18.75" x14ac:dyDescent="0.25">
      <c r="A7" s="29"/>
      <c r="B7" s="29"/>
      <c r="C7" s="29"/>
      <c r="D7" s="6"/>
      <c r="E7" s="6" t="s">
        <v>34</v>
      </c>
      <c r="F7" s="7"/>
      <c r="G7" s="7"/>
      <c r="H7" s="7"/>
      <c r="I7" s="7"/>
    </row>
    <row r="8" spans="1:9" ht="15.75" x14ac:dyDescent="0.25">
      <c r="A8" s="18" t="s">
        <v>15</v>
      </c>
      <c r="B8" s="18"/>
      <c r="C8" s="18"/>
      <c r="D8" s="19"/>
      <c r="E8" s="19"/>
      <c r="F8" s="19"/>
      <c r="G8" s="19"/>
      <c r="H8" s="19"/>
      <c r="I8" s="19"/>
    </row>
    <row r="9" spans="1:9" ht="33" customHeight="1" x14ac:dyDescent="0.25">
      <c r="A9" s="13"/>
      <c r="B9" s="18" t="s">
        <v>36</v>
      </c>
      <c r="C9" s="18"/>
      <c r="D9" s="18"/>
      <c r="E9" s="18"/>
      <c r="F9" s="18"/>
      <c r="G9" s="18"/>
      <c r="H9" s="14"/>
      <c r="I9" s="8">
        <v>-17425.381999999983</v>
      </c>
    </row>
    <row r="10" spans="1:9" ht="15.75" x14ac:dyDescent="0.25">
      <c r="A10" s="9"/>
      <c r="B10" s="17" t="s">
        <v>0</v>
      </c>
      <c r="C10" s="17"/>
      <c r="D10" s="17"/>
      <c r="E10" s="17"/>
      <c r="F10" s="17"/>
      <c r="G10" s="17"/>
      <c r="H10" s="9"/>
      <c r="I10" s="36">
        <v>217461</v>
      </c>
    </row>
    <row r="11" spans="1:9" ht="15.75" x14ac:dyDescent="0.25">
      <c r="A11" s="9"/>
      <c r="B11" s="17" t="s">
        <v>1</v>
      </c>
      <c r="C11" s="17"/>
      <c r="D11" s="17"/>
      <c r="E11" s="17"/>
      <c r="F11" s="17"/>
      <c r="G11" s="17"/>
      <c r="H11" s="9"/>
      <c r="I11" s="36">
        <v>220728.4</v>
      </c>
    </row>
    <row r="12" spans="1:9" ht="33" customHeight="1" x14ac:dyDescent="0.25">
      <c r="A12" s="9"/>
      <c r="B12" s="17" t="s">
        <v>30</v>
      </c>
      <c r="C12" s="17"/>
      <c r="D12" s="17"/>
      <c r="E12" s="17"/>
      <c r="F12" s="17"/>
      <c r="G12" s="17"/>
      <c r="H12" s="9" t="s">
        <v>37</v>
      </c>
      <c r="I12" s="36">
        <f>12*1200</f>
        <v>14400</v>
      </c>
    </row>
    <row r="13" spans="1:9" ht="15.75" x14ac:dyDescent="0.25">
      <c r="A13" s="17" t="s">
        <v>2</v>
      </c>
      <c r="B13" s="17"/>
      <c r="C13" s="17"/>
      <c r="D13" s="17"/>
      <c r="E13" s="17"/>
      <c r="F13" s="17"/>
      <c r="G13" s="17"/>
      <c r="H13" s="17"/>
      <c r="I13" s="17"/>
    </row>
    <row r="14" spans="1:9" ht="31.5" x14ac:dyDescent="0.25">
      <c r="A14" s="16"/>
      <c r="B14" s="37" t="s">
        <v>13</v>
      </c>
      <c r="C14" s="37"/>
      <c r="D14" s="37"/>
      <c r="E14" s="37"/>
      <c r="F14" s="37"/>
      <c r="G14" s="37"/>
      <c r="H14" s="9" t="s">
        <v>14</v>
      </c>
      <c r="I14" s="9" t="s">
        <v>17</v>
      </c>
    </row>
    <row r="15" spans="1:9" ht="18.75" customHeight="1" x14ac:dyDescent="0.25">
      <c r="A15" s="9">
        <v>1</v>
      </c>
      <c r="B15" s="17" t="s">
        <v>29</v>
      </c>
      <c r="C15" s="17"/>
      <c r="D15" s="17"/>
      <c r="E15" s="17"/>
      <c r="F15" s="17"/>
      <c r="G15" s="17"/>
      <c r="H15" s="10" t="s">
        <v>44</v>
      </c>
      <c r="I15" s="10">
        <f>4242.62*12</f>
        <v>50911.44</v>
      </c>
    </row>
    <row r="16" spans="1:9" ht="15.75" x14ac:dyDescent="0.25">
      <c r="A16" s="9">
        <v>2</v>
      </c>
      <c r="B16" s="17" t="s">
        <v>3</v>
      </c>
      <c r="C16" s="17"/>
      <c r="D16" s="17"/>
      <c r="E16" s="17"/>
      <c r="F16" s="17"/>
      <c r="G16" s="17"/>
      <c r="H16" s="10" t="s">
        <v>28</v>
      </c>
      <c r="I16" s="10">
        <f>1105*12</f>
        <v>13260</v>
      </c>
    </row>
    <row r="17" spans="1:9" ht="15.75" x14ac:dyDescent="0.25">
      <c r="A17" s="9">
        <v>3</v>
      </c>
      <c r="B17" s="17" t="s">
        <v>4</v>
      </c>
      <c r="C17" s="17"/>
      <c r="D17" s="17"/>
      <c r="E17" s="17"/>
      <c r="F17" s="17"/>
      <c r="G17" s="17"/>
      <c r="H17" s="9"/>
      <c r="I17" s="10">
        <f>707.06*12</f>
        <v>8484.7199999999993</v>
      </c>
    </row>
    <row r="18" spans="1:9" ht="15.75" x14ac:dyDescent="0.25">
      <c r="A18" s="9">
        <v>4</v>
      </c>
      <c r="B18" s="17" t="s">
        <v>5</v>
      </c>
      <c r="C18" s="17"/>
      <c r="D18" s="17"/>
      <c r="E18" s="17"/>
      <c r="F18" s="17"/>
      <c r="G18" s="17"/>
      <c r="H18" s="9" t="s">
        <v>53</v>
      </c>
      <c r="I18" s="10">
        <f>1315.94*12</f>
        <v>15791.28</v>
      </c>
    </row>
    <row r="19" spans="1:9" ht="15.75" x14ac:dyDescent="0.25">
      <c r="A19" s="9">
        <v>5</v>
      </c>
      <c r="B19" s="17" t="s">
        <v>6</v>
      </c>
      <c r="C19" s="17"/>
      <c r="D19" s="17"/>
      <c r="E19" s="17"/>
      <c r="F19" s="17"/>
      <c r="G19" s="17"/>
      <c r="H19" s="9"/>
      <c r="I19" s="10">
        <f>2651.54*12</f>
        <v>31818.48</v>
      </c>
    </row>
    <row r="20" spans="1:9" ht="38.25" customHeight="1" x14ac:dyDescent="0.25">
      <c r="A20" s="9">
        <v>6</v>
      </c>
      <c r="B20" s="17" t="s">
        <v>7</v>
      </c>
      <c r="C20" s="17"/>
      <c r="D20" s="17"/>
      <c r="E20" s="17"/>
      <c r="F20" s="17"/>
      <c r="G20" s="17"/>
      <c r="H20" s="9" t="s">
        <v>54</v>
      </c>
      <c r="I20" s="10">
        <f>667.78*12</f>
        <v>8013.36</v>
      </c>
    </row>
    <row r="21" spans="1:9" ht="87" customHeight="1" x14ac:dyDescent="0.25">
      <c r="A21" s="9">
        <v>7</v>
      </c>
      <c r="B21" s="38" t="s">
        <v>52</v>
      </c>
      <c r="C21" s="39"/>
      <c r="D21" s="39"/>
      <c r="E21" s="39"/>
      <c r="F21" s="39"/>
      <c r="G21" s="40"/>
      <c r="H21" s="9"/>
      <c r="I21" s="10">
        <f>0.86*1324*12</f>
        <v>13663.679999999998</v>
      </c>
    </row>
    <row r="22" spans="1:9" ht="15.75" x14ac:dyDescent="0.25">
      <c r="A22" s="9">
        <v>8</v>
      </c>
      <c r="B22" s="17" t="s">
        <v>24</v>
      </c>
      <c r="C22" s="17"/>
      <c r="D22" s="17"/>
      <c r="E22" s="17"/>
      <c r="F22" s="17"/>
      <c r="G22" s="17"/>
      <c r="H22" s="9" t="s">
        <v>31</v>
      </c>
      <c r="I22" s="10">
        <v>2600</v>
      </c>
    </row>
    <row r="23" spans="1:9" ht="15.75" x14ac:dyDescent="0.25">
      <c r="A23" s="9">
        <v>9</v>
      </c>
      <c r="B23" s="17" t="s">
        <v>27</v>
      </c>
      <c r="C23" s="17"/>
      <c r="D23" s="17"/>
      <c r="E23" s="17"/>
      <c r="F23" s="17"/>
      <c r="G23" s="17"/>
      <c r="H23" s="9" t="s">
        <v>38</v>
      </c>
      <c r="I23" s="10">
        <f>350*12</f>
        <v>4200</v>
      </c>
    </row>
    <row r="24" spans="1:9" ht="15.75" x14ac:dyDescent="0.25">
      <c r="A24" s="9">
        <v>10</v>
      </c>
      <c r="B24" s="38" t="s">
        <v>43</v>
      </c>
      <c r="C24" s="39"/>
      <c r="D24" s="39"/>
      <c r="E24" s="39"/>
      <c r="F24" s="39"/>
      <c r="G24" s="40"/>
      <c r="H24" s="9"/>
      <c r="I24" s="10">
        <v>430.2</v>
      </c>
    </row>
    <row r="25" spans="1:9" ht="15.75" x14ac:dyDescent="0.25">
      <c r="A25" s="9">
        <v>11</v>
      </c>
      <c r="B25" s="38" t="s">
        <v>42</v>
      </c>
      <c r="C25" s="39"/>
      <c r="D25" s="39"/>
      <c r="E25" s="39"/>
      <c r="F25" s="39"/>
      <c r="G25" s="40"/>
      <c r="H25" s="9"/>
      <c r="I25" s="10">
        <v>478.1</v>
      </c>
    </row>
    <row r="26" spans="1:9" ht="15.75" x14ac:dyDescent="0.25">
      <c r="A26" s="9">
        <v>12</v>
      </c>
      <c r="B26" s="17" t="s">
        <v>39</v>
      </c>
      <c r="C26" s="17"/>
      <c r="D26" s="17"/>
      <c r="E26" s="17"/>
      <c r="F26" s="17"/>
      <c r="G26" s="17"/>
      <c r="H26" s="9"/>
      <c r="I26" s="10">
        <v>2187.5</v>
      </c>
    </row>
    <row r="27" spans="1:9" ht="15.75" x14ac:dyDescent="0.25">
      <c r="A27" s="9">
        <v>13</v>
      </c>
      <c r="B27" s="17" t="s">
        <v>20</v>
      </c>
      <c r="C27" s="17"/>
      <c r="D27" s="17"/>
      <c r="E27" s="17"/>
      <c r="F27" s="17"/>
      <c r="G27" s="17"/>
      <c r="H27" s="9"/>
      <c r="I27" s="10">
        <v>480</v>
      </c>
    </row>
    <row r="28" spans="1:9" ht="15.75" x14ac:dyDescent="0.25">
      <c r="A28" s="9">
        <v>14</v>
      </c>
      <c r="B28" s="38" t="s">
        <v>55</v>
      </c>
      <c r="C28" s="39"/>
      <c r="D28" s="39"/>
      <c r="E28" s="39"/>
      <c r="F28" s="39"/>
      <c r="G28" s="40"/>
      <c r="H28" s="9"/>
      <c r="I28" s="10">
        <v>2735.2</v>
      </c>
    </row>
    <row r="29" spans="1:9" ht="15.75" x14ac:dyDescent="0.25">
      <c r="A29" s="9">
        <v>15</v>
      </c>
      <c r="B29" s="17" t="s">
        <v>19</v>
      </c>
      <c r="C29" s="17"/>
      <c r="D29" s="17"/>
      <c r="E29" s="17"/>
      <c r="F29" s="17"/>
      <c r="G29" s="17"/>
      <c r="H29" s="9"/>
      <c r="I29" s="10">
        <f>SUM(I15:I27)*0.1</f>
        <v>15231.876000000002</v>
      </c>
    </row>
    <row r="30" spans="1:9" ht="15.75" x14ac:dyDescent="0.25">
      <c r="A30" s="9">
        <v>16</v>
      </c>
      <c r="B30" s="17" t="s">
        <v>8</v>
      </c>
      <c r="C30" s="17"/>
      <c r="D30" s="17"/>
      <c r="E30" s="17"/>
      <c r="F30" s="17"/>
      <c r="G30" s="17"/>
      <c r="H30" s="9"/>
      <c r="I30" s="36">
        <f>SUM(I15:I29)</f>
        <v>170285.83600000001</v>
      </c>
    </row>
    <row r="31" spans="1:9" ht="15.75" x14ac:dyDescent="0.25">
      <c r="A31" s="9">
        <v>17</v>
      </c>
      <c r="B31" s="17" t="s">
        <v>9</v>
      </c>
      <c r="C31" s="17"/>
      <c r="D31" s="17"/>
      <c r="E31" s="17"/>
      <c r="F31" s="17"/>
      <c r="G31" s="17"/>
      <c r="H31" s="9"/>
      <c r="I31" s="36">
        <f>I11-I30</f>
        <v>50442.563999999984</v>
      </c>
    </row>
    <row r="32" spans="1:9" ht="31.5" customHeight="1" x14ac:dyDescent="0.25">
      <c r="A32" s="9">
        <v>18</v>
      </c>
      <c r="B32" s="17" t="s">
        <v>46</v>
      </c>
      <c r="C32" s="17"/>
      <c r="D32" s="17"/>
      <c r="E32" s="17"/>
      <c r="F32" s="17"/>
      <c r="G32" s="17"/>
      <c r="H32" s="9"/>
      <c r="I32" s="36">
        <f>I31+I9</f>
        <v>33017.182000000001</v>
      </c>
    </row>
    <row r="33" spans="1:9" ht="15.75" x14ac:dyDescent="0.25">
      <c r="A33" s="17" t="s">
        <v>16</v>
      </c>
      <c r="B33" s="17"/>
      <c r="C33" s="17"/>
      <c r="D33" s="41"/>
      <c r="E33" s="41"/>
      <c r="F33" s="41"/>
      <c r="G33" s="41"/>
      <c r="H33" s="41"/>
      <c r="I33" s="41"/>
    </row>
    <row r="34" spans="1:9" ht="31.5" customHeight="1" x14ac:dyDescent="0.25">
      <c r="A34" s="16"/>
      <c r="B34" s="17" t="s">
        <v>45</v>
      </c>
      <c r="C34" s="17"/>
      <c r="D34" s="17"/>
      <c r="E34" s="17"/>
      <c r="F34" s="17"/>
      <c r="G34" s="17"/>
      <c r="H34" s="9"/>
      <c r="I34" s="36">
        <v>5643.5199999999986</v>
      </c>
    </row>
    <row r="35" spans="1:9" ht="15.75" x14ac:dyDescent="0.25">
      <c r="A35" s="9"/>
      <c r="B35" s="17" t="s">
        <v>10</v>
      </c>
      <c r="C35" s="17"/>
      <c r="D35" s="17"/>
      <c r="E35" s="17"/>
      <c r="F35" s="17"/>
      <c r="G35" s="17"/>
      <c r="H35" s="9"/>
      <c r="I35" s="36">
        <v>24811.200000000001</v>
      </c>
    </row>
    <row r="36" spans="1:9" ht="15.75" x14ac:dyDescent="0.25">
      <c r="A36" s="9"/>
      <c r="B36" s="17" t="s">
        <v>11</v>
      </c>
      <c r="C36" s="17"/>
      <c r="D36" s="17"/>
      <c r="E36" s="17"/>
      <c r="F36" s="17"/>
      <c r="G36" s="17"/>
      <c r="H36" s="9"/>
      <c r="I36" s="36">
        <v>24483.89</v>
      </c>
    </row>
    <row r="37" spans="1:9" ht="15.75" customHeight="1" x14ac:dyDescent="0.25">
      <c r="A37" s="17" t="s">
        <v>2</v>
      </c>
      <c r="B37" s="17"/>
      <c r="C37" s="17"/>
      <c r="D37" s="17"/>
      <c r="E37" s="17"/>
      <c r="F37" s="17"/>
      <c r="G37" s="17"/>
      <c r="H37" s="17"/>
      <c r="I37" s="17"/>
    </row>
    <row r="38" spans="1:9" ht="28.5" customHeight="1" x14ac:dyDescent="0.25">
      <c r="A38" s="16"/>
      <c r="B38" s="37" t="s">
        <v>13</v>
      </c>
      <c r="C38" s="37"/>
      <c r="D38" s="37"/>
      <c r="E38" s="37"/>
      <c r="F38" s="37"/>
      <c r="G38" s="37"/>
      <c r="H38" s="9" t="s">
        <v>14</v>
      </c>
      <c r="I38" s="9" t="s">
        <v>17</v>
      </c>
    </row>
    <row r="39" spans="1:9" ht="18.75" customHeight="1" x14ac:dyDescent="0.25">
      <c r="A39" s="9">
        <v>1</v>
      </c>
      <c r="B39" s="17" t="s">
        <v>25</v>
      </c>
      <c r="C39" s="17"/>
      <c r="D39" s="17"/>
      <c r="E39" s="17"/>
      <c r="F39" s="17"/>
      <c r="G39" s="17"/>
      <c r="H39" s="9" t="s">
        <v>26</v>
      </c>
      <c r="I39" s="10">
        <v>3720</v>
      </c>
    </row>
    <row r="40" spans="1:9" ht="17.25" customHeight="1" x14ac:dyDescent="0.25">
      <c r="A40" s="9">
        <v>2</v>
      </c>
      <c r="B40" s="38" t="s">
        <v>48</v>
      </c>
      <c r="C40" s="39"/>
      <c r="D40" s="39"/>
      <c r="E40" s="39"/>
      <c r="F40" s="39"/>
      <c r="G40" s="40"/>
      <c r="H40" s="9" t="s">
        <v>49</v>
      </c>
      <c r="I40" s="10">
        <v>551</v>
      </c>
    </row>
    <row r="41" spans="1:9" ht="17.25" customHeight="1" x14ac:dyDescent="0.25">
      <c r="A41" s="14">
        <v>3</v>
      </c>
      <c r="B41" s="17" t="s">
        <v>40</v>
      </c>
      <c r="C41" s="17"/>
      <c r="D41" s="17"/>
      <c r="E41" s="17"/>
      <c r="F41" s="17"/>
      <c r="G41" s="17"/>
      <c r="H41" s="9" t="s">
        <v>41</v>
      </c>
      <c r="I41" s="10">
        <v>4340</v>
      </c>
    </row>
    <row r="42" spans="1:9" ht="15" customHeight="1" x14ac:dyDescent="0.25">
      <c r="A42" s="14">
        <v>4</v>
      </c>
      <c r="B42" s="20" t="s">
        <v>50</v>
      </c>
      <c r="C42" s="21"/>
      <c r="D42" s="21"/>
      <c r="E42" s="21"/>
      <c r="F42" s="21"/>
      <c r="G42" s="22"/>
      <c r="H42" s="14" t="s">
        <v>51</v>
      </c>
      <c r="I42" s="15">
        <v>2300</v>
      </c>
    </row>
    <row r="43" spans="1:9" ht="61.5" customHeight="1" x14ac:dyDescent="0.25">
      <c r="A43" s="14">
        <v>5</v>
      </c>
      <c r="B43" s="20" t="s">
        <v>56</v>
      </c>
      <c r="C43" s="21"/>
      <c r="D43" s="21"/>
      <c r="E43" s="21"/>
      <c r="F43" s="21"/>
      <c r="G43" s="22"/>
      <c r="H43" s="14"/>
      <c r="I43" s="15">
        <f>(4*115)+(2*50)+(3*127)</f>
        <v>941</v>
      </c>
    </row>
    <row r="44" spans="1:9" ht="15.75" customHeight="1" x14ac:dyDescent="0.25">
      <c r="A44" s="14">
        <v>6</v>
      </c>
      <c r="B44" s="18" t="s">
        <v>19</v>
      </c>
      <c r="C44" s="18"/>
      <c r="D44" s="18"/>
      <c r="E44" s="18"/>
      <c r="F44" s="18"/>
      <c r="G44" s="18"/>
      <c r="H44" s="2"/>
      <c r="I44" s="3">
        <f>SUM(I39:I43)*0.1</f>
        <v>1185.2</v>
      </c>
    </row>
    <row r="45" spans="1:9" ht="15.75" x14ac:dyDescent="0.25">
      <c r="A45" s="14">
        <v>7</v>
      </c>
      <c r="B45" s="18" t="s">
        <v>18</v>
      </c>
      <c r="C45" s="18"/>
      <c r="D45" s="18"/>
      <c r="E45" s="18"/>
      <c r="F45" s="18"/>
      <c r="G45" s="18"/>
      <c r="H45" s="11"/>
      <c r="I45" s="12">
        <f>SUM(I39:I44)</f>
        <v>13037.2</v>
      </c>
    </row>
    <row r="46" spans="1:9" ht="15.75" x14ac:dyDescent="0.25">
      <c r="A46" s="14">
        <v>8</v>
      </c>
      <c r="B46" s="32" t="s">
        <v>9</v>
      </c>
      <c r="C46" s="32"/>
      <c r="D46" s="32"/>
      <c r="E46" s="32"/>
      <c r="F46" s="32"/>
      <c r="G46" s="32"/>
      <c r="H46" s="11"/>
      <c r="I46" s="12">
        <f>I36-I45</f>
        <v>11446.689999999999</v>
      </c>
    </row>
    <row r="47" spans="1:9" ht="31.5" customHeight="1" x14ac:dyDescent="0.25">
      <c r="A47" s="14">
        <v>9</v>
      </c>
      <c r="B47" s="18" t="s">
        <v>47</v>
      </c>
      <c r="C47" s="18"/>
      <c r="D47" s="18"/>
      <c r="E47" s="18"/>
      <c r="F47" s="18"/>
      <c r="G47" s="18"/>
      <c r="H47" s="2"/>
      <c r="I47" s="8">
        <f>I46+I34</f>
        <v>17090.21</v>
      </c>
    </row>
    <row r="48" spans="1:9" ht="15.75" x14ac:dyDescent="0.25">
      <c r="A48" s="1"/>
      <c r="B48" s="33"/>
      <c r="C48" s="33"/>
      <c r="D48" s="33"/>
      <c r="E48" s="33"/>
      <c r="F48" s="33"/>
      <c r="G48" s="33"/>
      <c r="H48" s="1"/>
      <c r="I48" s="1"/>
    </row>
    <row r="49" spans="1:9" ht="15.75" x14ac:dyDescent="0.25">
      <c r="A49" s="33" t="s">
        <v>32</v>
      </c>
      <c r="B49" s="34"/>
      <c r="C49" s="34"/>
      <c r="D49" s="34"/>
      <c r="E49" s="34"/>
      <c r="F49" s="34"/>
      <c r="G49" s="34"/>
      <c r="H49" s="35" t="s">
        <v>33</v>
      </c>
      <c r="I49" s="35"/>
    </row>
    <row r="50" spans="1:9" ht="15.75" x14ac:dyDescent="0.25">
      <c r="A50" s="30" t="s">
        <v>12</v>
      </c>
      <c r="B50" s="31"/>
      <c r="C50" s="31"/>
      <c r="D50" s="31"/>
      <c r="E50" s="31"/>
      <c r="F50" s="31"/>
      <c r="G50" s="31"/>
      <c r="H50" s="1"/>
      <c r="I50" s="1"/>
    </row>
  </sheetData>
  <mergeCells count="49">
    <mergeCell ref="B34:G34"/>
    <mergeCell ref="H49:I49"/>
    <mergeCell ref="B44:G44"/>
    <mergeCell ref="B39:G39"/>
    <mergeCell ref="B40:G40"/>
    <mergeCell ref="B42:G42"/>
    <mergeCell ref="B17:G17"/>
    <mergeCell ref="B14:G14"/>
    <mergeCell ref="A50:G50"/>
    <mergeCell ref="B45:G45"/>
    <mergeCell ref="B46:G46"/>
    <mergeCell ref="B47:G47"/>
    <mergeCell ref="B48:G48"/>
    <mergeCell ref="A49:G49"/>
    <mergeCell ref="B21:G21"/>
    <mergeCell ref="B28:G28"/>
    <mergeCell ref="B43:G43"/>
    <mergeCell ref="B41:G41"/>
    <mergeCell ref="B38:G38"/>
    <mergeCell ref="B35:G35"/>
    <mergeCell ref="B36:G36"/>
    <mergeCell ref="A37:I37"/>
    <mergeCell ref="B12:G12"/>
    <mergeCell ref="B9:G9"/>
    <mergeCell ref="A13:I13"/>
    <mergeCell ref="B15:G15"/>
    <mergeCell ref="B16:G16"/>
    <mergeCell ref="A8:I8"/>
    <mergeCell ref="B10:G10"/>
    <mergeCell ref="B11:G11"/>
    <mergeCell ref="H1:I3"/>
    <mergeCell ref="A2:C2"/>
    <mergeCell ref="A3:C3"/>
    <mergeCell ref="A4:I6"/>
    <mergeCell ref="A7:C7"/>
    <mergeCell ref="B18:G18"/>
    <mergeCell ref="A33:I33"/>
    <mergeCell ref="B19:G19"/>
    <mergeCell ref="B20:G20"/>
    <mergeCell ref="B22:G22"/>
    <mergeCell ref="B30:G30"/>
    <mergeCell ref="B31:G31"/>
    <mergeCell ref="B29:G29"/>
    <mergeCell ref="B26:G26"/>
    <mergeCell ref="B23:G23"/>
    <mergeCell ref="B32:G32"/>
    <mergeCell ref="B25:G25"/>
    <mergeCell ref="B24:G24"/>
    <mergeCell ref="B27:G27"/>
  </mergeCells>
  <pageMargins left="0.3125" right="0.27083333333333331" top="0.38541666666666669" bottom="0.27083333333333331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admin</cp:lastModifiedBy>
  <cp:lastPrinted>2014-05-15T08:42:45Z</cp:lastPrinted>
  <dcterms:created xsi:type="dcterms:W3CDTF">2013-08-12T02:50:29Z</dcterms:created>
  <dcterms:modified xsi:type="dcterms:W3CDTF">2015-05-07T10:02:31Z</dcterms:modified>
</cp:coreProperties>
</file>