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630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38" i="12" l="1"/>
  <c r="D56" i="12" l="1"/>
  <c r="D52" i="12"/>
  <c r="D26" i="12" l="1"/>
  <c r="D23" i="12"/>
  <c r="D11" i="12"/>
  <c r="D35" i="12" l="1"/>
  <c r="D34" i="12"/>
  <c r="D32" i="12"/>
  <c r="D31" i="12"/>
  <c r="D30" i="12"/>
  <c r="D57" i="12" l="1"/>
  <c r="D58" i="12" s="1"/>
  <c r="D15" i="12" l="1"/>
  <c r="D12" i="12" l="1"/>
  <c r="E77" i="12" l="1"/>
  <c r="D77" i="12"/>
  <c r="D28" i="5" l="1"/>
</calcChain>
</file>

<file path=xl/sharedStrings.xml><?xml version="1.0" encoding="utf-8"?>
<sst xmlns="http://schemas.openxmlformats.org/spreadsheetml/2006/main" count="1000" uniqueCount="383">
  <si>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</si>
  <si>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</si>
  <si>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</si>
  <si>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</si>
  <si>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</si>
  <si>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</si>
  <si>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</si>
  <si>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</si>
  <si>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</si>
  <si>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</si>
  <si>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</si>
  <si>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</si>
  <si>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</si>
  <si>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</si>
  <si>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</si>
  <si>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</si>
  <si>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</si>
  <si>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</si>
  <si>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</si>
  <si>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</si>
  <si>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</si>
  <si>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</si>
  <si>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</si>
  <si>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</si>
  <si>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</si>
  <si>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</si>
  <si>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</si>
  <si>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</si>
  <si>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</si>
  <si>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</si>
  <si>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</si>
  <si>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</si>
  <si>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</si>
  <si>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</si>
  <si>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</si>
  <si>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</si>
  <si>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</si>
  <si>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</si>
  <si>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</si>
  <si>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</si>
  <si>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</si>
  <si>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</si>
  <si>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</si>
  <si>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</si>
  <si>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</si>
  <si>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</si>
  <si>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</si>
  <si>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</si>
  <si>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</si>
  <si>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</si>
  <si>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</si>
  <si>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</si>
  <si>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</si>
  <si>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</si>
  <si>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</si>
  <si>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</si>
  <si>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</si>
  <si>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</si>
  <si>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</si>
  <si>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</si>
  <si>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</si>
  <si>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</si>
  <si>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</si>
  <si>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</si>
  <si>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</si>
  <si>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</si>
  <si>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</si>
  <si>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</si>
  <si>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</si>
  <si>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</si>
  <si>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</si>
  <si>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</si>
  <si>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</si>
  <si>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</si>
  <si>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</si>
  <si>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</si>
  <si>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</si>
  <si>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</si>
  <si>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</si>
  <si>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</si>
  <si>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</si>
  <si>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</si>
  <si>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</si>
  <si>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</si>
  <si>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</si>
  <si>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</si>
  <si>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</si>
  <si>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</si>
  <si>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</si>
  <si>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</si>
  <si>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</si>
  <si>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</si>
  <si>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</si>
  <si>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</si>
  <si>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</si>
  <si>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</si>
  <si>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</si>
  <si>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</si>
  <si>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</si>
  <si>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</si>
  <si>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</si>
  <si>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</si>
  <si>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</si>
  <si>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</si>
  <si>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</si>
  <si>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</si>
  <si>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</si>
  <si>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</si>
  <si>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</si>
  <si>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</si>
  <si>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</si>
  <si>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</si>
  <si>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</si>
  <si>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</si>
  <si>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</si>
  <si>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</si>
  <si>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</si>
  <si>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</si>
  <si>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</si>
  <si>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</si>
  <si>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</si>
  <si>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</si>
  <si>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</si>
  <si>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</si>
  <si>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</si>
  <si>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</si>
  <si>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</si>
  <si>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</si>
  <si>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</si>
  <si>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</si>
  <si>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</si>
  <si>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</si>
  <si>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</si>
  <si>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</si>
  <si>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</si>
  <si>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</si>
  <si>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</si>
  <si>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</si>
  <si>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</si>
  <si>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</si>
  <si>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</si>
  <si>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</si>
  <si>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</si>
  <si>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</si>
  <si>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</si>
  <si>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</si>
  <si>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</si>
  <si>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</si>
  <si>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</si>
  <si>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</si>
  <si>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</si>
  <si>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</si>
  <si>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</si>
  <si>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</si>
  <si>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</si>
  <si>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</si>
  <si>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</si>
  <si>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</si>
  <si>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</si>
  <si>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</si>
  <si>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</si>
  <si>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</si>
  <si>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</si>
  <si>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</si>
  <si>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</si>
  <si>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</si>
  <si>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</si>
  <si>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</si>
  <si>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</si>
  <si>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</si>
  <si>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</si>
  <si>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</si>
  <si>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</si>
  <si>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</si>
  <si>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</si>
  <si>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</si>
  <si>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</si>
  <si>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</si>
  <si>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</si>
  <si>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</si>
  <si>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</si>
  <si>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</si>
  <si>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</si>
  <si>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</si>
  <si>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</si>
  <si>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</si>
  <si>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</si>
  <si>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</si>
  <si>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</si>
  <si>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</si>
  <si>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</si>
  <si>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</si>
  <si>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</si>
  <si>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</si>
  <si>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</si>
  <si>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</si>
  <si>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</si>
  <si>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</si>
  <si>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</si>
  <si>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</si>
  <si>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</si>
  <si>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</si>
  <si>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</si>
  <si>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</si>
  <si>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</si>
  <si>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</si>
  <si>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</si>
  <si>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</si>
  <si>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</si>
  <si>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</si>
  <si>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</si>
  <si>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</si>
  <si>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</si>
  <si>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</si>
  <si>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</si>
  <si>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</si>
  <si>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</si>
  <si>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</si>
  <si>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</si>
  <si>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</si>
  <si>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</si>
  <si>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</si>
  <si>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</si>
  <si>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</si>
  <si>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</si>
  <si>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</si>
  <si>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</si>
  <si>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</si>
  <si>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</si>
  <si>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</si>
  <si>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</si>
  <si>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</si>
  <si>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</si>
  <si>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</si>
  <si>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</si>
  <si>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</si>
  <si>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</si>
  <si>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</si>
  <si>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</si>
  <si>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</si>
  <si>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</si>
  <si>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</si>
  <si>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</si>
  <si>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</si>
  <si>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</si>
  <si>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</si>
  <si>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</si>
  <si>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</si>
  <si>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</si>
  <si>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</si>
  <si>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</si>
  <si>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</si>
  <si>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</si>
  <si>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</si>
  <si>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</si>
  <si>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</si>
  <si>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</si>
  <si>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</si>
  <si>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</si>
  <si>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</si>
  <si>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</si>
  <si>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</si>
  <si>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</si>
  <si>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</si>
  <si>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</si>
  <si>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</si>
  <si>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</si>
  <si>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</si>
  <si>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</si>
  <si>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</si>
  <si>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</si>
  <si>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</si>
  <si>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</si>
  <si>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</si>
  <si>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</si>
  <si>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</si>
  <si>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</si>
  <si>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</si>
  <si>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</si>
  <si>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</si>
  <si>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</si>
  <si>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</si>
  <si>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</si>
  <si>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</si>
  <si>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</si>
  <si>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</si>
  <si>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</si>
  <si>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</si>
  <si>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</si>
  <si>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</si>
  <si>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</si>
  <si>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</si>
  <si>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</si>
  <si>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</si>
  <si>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</si>
  <si>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</si>
  <si>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</si>
  <si>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</si>
  <si>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</si>
  <si>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</si>
  <si>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</si>
  <si>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</si>
  <si>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</si>
  <si>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</si>
  <si>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</si>
  <si>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</si>
  <si>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</si>
  <si>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</si>
  <si>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Содержание лифтового оборудования</t>
  </si>
  <si>
    <t xml:space="preserve">Прочие расходы (договора управления,канцтовары и т. д.), 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</si>
  <si>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</si>
  <si>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</si>
  <si>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</si>
  <si>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Согласовано:  </t>
  </si>
  <si>
    <t>Совет МКД</t>
  </si>
  <si>
    <t xml:space="preserve">  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</si>
  <si>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</si>
  <si>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</si>
  <si>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</si>
  <si>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</si>
  <si>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</si>
  <si>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</si>
  <si>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</si>
  <si>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</si>
  <si>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</si>
  <si>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</si>
  <si>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</si>
  <si>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</si>
  <si>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</si>
  <si>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</si>
  <si>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</si>
  <si>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</si>
  <si>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</si>
  <si>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</si>
  <si>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20.21</t>
  </si>
  <si>
    <t xml:space="preserve"> 20.22</t>
  </si>
  <si>
    <t xml:space="preserve"> 20.23</t>
  </si>
  <si>
    <t xml:space="preserve"> 20.24</t>
  </si>
  <si>
    <t>Вознаграждение управляющей организации 10%</t>
  </si>
  <si>
    <t>2,59 руб. кв.м</t>
  </si>
  <si>
    <t>1,99 руб. кв.м</t>
  </si>
  <si>
    <t xml:space="preserve">Промывка системы отопления </t>
  </si>
  <si>
    <t xml:space="preserve">Окраска бордюр, элементов благоустройства придомовой территории </t>
  </si>
  <si>
    <t>Тарифы на коммунальные услуги с 01.01.2019</t>
  </si>
  <si>
    <t>Подготовка и сдача теплового пункта к отопительному периоду 2019-2020 гг.</t>
  </si>
  <si>
    <t xml:space="preserve">Установка светодиодных светильников с фото акустическими датчиками
на 14 эт
</t>
  </si>
  <si>
    <t xml:space="preserve">Укладка половой плитки в подъезде 9 и 8 этажей </t>
  </si>
  <si>
    <t>57 штук с материалом и работой по 125 рублей</t>
  </si>
  <si>
    <t>3 шт</t>
  </si>
  <si>
    <t>1шт</t>
  </si>
  <si>
    <t>Сумма расходов за 2019 г</t>
  </si>
  <si>
    <t>Доставка и разгрузка земли для клумб</t>
  </si>
  <si>
    <t>Покупка и посадка рассады цветов и кустарников на придомовой территории</t>
  </si>
  <si>
    <t>Ремонт системы видеонаблюдения с переносом регистратора в подвальное помещение</t>
  </si>
  <si>
    <t>Замена доводчика на тамбурной двери подъезда</t>
  </si>
  <si>
    <t xml:space="preserve">1 шт </t>
  </si>
  <si>
    <t>Замена расширительного бака (300л) системы отпления в тепловом пункте ул. Костычева 27/7</t>
  </si>
  <si>
    <t xml:space="preserve">  Регулировка ручек, доводчиков, алюминиевых дверей  в подъезде</t>
  </si>
  <si>
    <t>Вывоз твердых бытовых отходов (январь, февраль, март)</t>
  </si>
  <si>
    <t xml:space="preserve">Оштукатуривание цоколя </t>
  </si>
  <si>
    <t xml:space="preserve"> 20.11</t>
  </si>
  <si>
    <t xml:space="preserve"> 20.12</t>
  </si>
  <si>
    <t xml:space="preserve"> 20.20</t>
  </si>
  <si>
    <t xml:space="preserve"> 20.25</t>
  </si>
  <si>
    <t xml:space="preserve"> 20.26</t>
  </si>
  <si>
    <t xml:space="preserve"> 20.27</t>
  </si>
  <si>
    <t xml:space="preserve"> 20.28</t>
  </si>
  <si>
    <t>Уборка снега с придомовой территории с привлечением спец. Техники (весна, осень)</t>
  </si>
  <si>
    <t>2 раза</t>
  </si>
  <si>
    <t>2 шт</t>
  </si>
  <si>
    <t>64 шт по 250 руб</t>
  </si>
  <si>
    <t>Заделка отверстий от выключателей  в подъезде с учетом материалов</t>
  </si>
  <si>
    <t>Замена ламп накаливания на светодиодные в светильниках наружного и частично внутреннего освещения</t>
  </si>
  <si>
    <t xml:space="preserve"> 20.29</t>
  </si>
  <si>
    <t>Замена предохранительно сбросного клапана системы отопления в тепловом пункте</t>
  </si>
  <si>
    <t>52 шт</t>
  </si>
  <si>
    <t>ручек 12 шт                            доводчиков 9 шт.                          дверей 2 шт.</t>
  </si>
  <si>
    <t>Форма 2.8. Отчет об исполнении ООО "УК "Прибайкальская" договора управления смет доходов и расходов МКД ул. Костычева, 27/7 за 2019 г.</t>
  </si>
  <si>
    <t>Утверждаю                               генеральный директор                                                            ООО "УК "Прибайкальская"                       Н. Н. Орленко</t>
  </si>
  <si>
    <t>Замена выключателей в подъездах на 5, 8 и 15эт</t>
  </si>
  <si>
    <t>Остаток средств на конец периода  учетом остатков 2018 г.</t>
  </si>
  <si>
    <t>Остаток средств за 2018 г.("-" перерасход)</t>
  </si>
  <si>
    <t>7780 за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</si>
</sst>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zoomScale="145" zoomScaleNormal="145" workbookViewId="0">
      <selection activeCell="D26" sqref="D2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6" t="s">
        <v>132</v>
      </c>
      <c r="B1" s="96"/>
      <c r="C1" s="96"/>
      <c r="D1" s="96"/>
    </row>
    <row r="2" spans="1:4" s="14" customFormat="1" x14ac:dyDescent="0.25"/>
    <row r="3" spans="1:4" s="14" customFormat="1" x14ac:dyDescent="0.25">
      <c r="A3" s="97" t="s">
        <v>14</v>
      </c>
      <c r="B3" s="97"/>
      <c r="C3" s="97"/>
      <c r="D3" s="9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43555</v>
      </c>
    </row>
    <row r="7" spans="1:4" s="6" customFormat="1" ht="18.75" customHeight="1" x14ac:dyDescent="0.25">
      <c r="A7" s="95" t="s">
        <v>15</v>
      </c>
      <c r="B7" s="95"/>
      <c r="C7" s="95"/>
      <c r="D7" s="9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5" t="s">
        <v>39</v>
      </c>
      <c r="B10" s="95"/>
      <c r="C10" s="95"/>
      <c r="D10" s="9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5" t="s">
        <v>19</v>
      </c>
      <c r="B12" s="95"/>
      <c r="C12" s="95"/>
      <c r="D12" s="95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281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4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94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221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211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294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5" t="s">
        <v>30</v>
      </c>
      <c r="B37" s="95"/>
      <c r="C37" s="95"/>
      <c r="D37" s="9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6" zoomScale="145" zoomScaleNormal="145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4" t="s">
        <v>83</v>
      </c>
      <c r="B1" s="104"/>
      <c r="C1" s="104"/>
      <c r="D1" s="10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5" t="s">
        <v>41</v>
      </c>
      <c r="B5" s="95"/>
      <c r="C5" s="95"/>
      <c r="D5" s="9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5" t="s">
        <v>173</v>
      </c>
      <c r="B7" s="95"/>
      <c r="C7" s="95"/>
      <c r="D7" s="9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282</v>
      </c>
    </row>
    <row r="10" spans="1:4" s="6" customFormat="1" ht="20.100000000000001" customHeight="1" x14ac:dyDescent="0.25">
      <c r="A10" s="95" t="s">
        <v>84</v>
      </c>
      <c r="B10" s="95"/>
      <c r="C10" s="95"/>
      <c r="D10" s="9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5" t="s">
        <v>49</v>
      </c>
      <c r="B17" s="95"/>
      <c r="C17" s="95"/>
      <c r="D17" s="9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02" t="s">
        <v>85</v>
      </c>
      <c r="B20" s="102"/>
      <c r="C20" s="102"/>
      <c r="D20" s="102"/>
    </row>
    <row r="21" spans="1:4" s="6" customFormat="1" ht="20.100000000000001" customHeight="1" x14ac:dyDescent="0.25">
      <c r="A21" s="99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00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101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9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00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101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103" t="s">
        <v>55</v>
      </c>
      <c r="B27" s="103"/>
      <c r="C27" s="103"/>
      <c r="D27" s="103"/>
    </row>
    <row r="28" spans="1:4" s="6" customFormat="1" ht="20.100000000000001" customHeight="1" x14ac:dyDescent="0.25">
      <c r="A28" s="99">
        <v>13</v>
      </c>
      <c r="B28" s="56" t="s">
        <v>56</v>
      </c>
      <c r="C28" s="27" t="s">
        <v>5</v>
      </c>
      <c r="D28" s="28" t="s">
        <v>275</v>
      </c>
    </row>
    <row r="29" spans="1:4" s="6" customFormat="1" ht="20.100000000000001" customHeight="1" x14ac:dyDescent="0.25">
      <c r="A29" s="100"/>
      <c r="B29" s="7" t="s">
        <v>57</v>
      </c>
      <c r="C29" s="5" t="s">
        <v>5</v>
      </c>
      <c r="D29" s="29" t="s">
        <v>276</v>
      </c>
    </row>
    <row r="30" spans="1:4" s="6" customFormat="1" ht="36.75" customHeight="1" x14ac:dyDescent="0.25">
      <c r="A30" s="100"/>
      <c r="B30" s="3" t="s">
        <v>58</v>
      </c>
      <c r="C30" s="5" t="s">
        <v>5</v>
      </c>
      <c r="D30" s="51" t="s">
        <v>277</v>
      </c>
    </row>
    <row r="31" spans="1:4" s="6" customFormat="1" ht="20.100000000000001" customHeight="1" x14ac:dyDescent="0.25">
      <c r="A31" s="100"/>
      <c r="B31" s="3" t="s">
        <v>59</v>
      </c>
      <c r="C31" s="5" t="s">
        <v>5</v>
      </c>
      <c r="D31" s="51" t="s">
        <v>278</v>
      </c>
    </row>
    <row r="32" spans="1:4" s="6" customFormat="1" ht="20.100000000000001" customHeight="1" x14ac:dyDescent="0.25">
      <c r="A32" s="100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101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9">
        <v>14</v>
      </c>
      <c r="B34" s="56" t="s">
        <v>56</v>
      </c>
      <c r="C34" s="27" t="s">
        <v>5</v>
      </c>
      <c r="D34" s="28" t="s">
        <v>246</v>
      </c>
    </row>
    <row r="35" spans="1:4" x14ac:dyDescent="0.25">
      <c r="A35" s="100"/>
      <c r="B35" s="7" t="s">
        <v>57</v>
      </c>
      <c r="C35" s="5" t="s">
        <v>5</v>
      </c>
      <c r="D35" s="29" t="s">
        <v>276</v>
      </c>
    </row>
    <row r="36" spans="1:4" ht="31.5" x14ac:dyDescent="0.25">
      <c r="A36" s="100"/>
      <c r="B36" s="3" t="s">
        <v>58</v>
      </c>
      <c r="C36" s="5" t="s">
        <v>5</v>
      </c>
      <c r="D36" s="51" t="s">
        <v>279</v>
      </c>
    </row>
    <row r="37" spans="1:4" ht="15.75" customHeight="1" x14ac:dyDescent="0.25">
      <c r="A37" s="100"/>
      <c r="B37" s="3" t="s">
        <v>59</v>
      </c>
      <c r="C37" s="5" t="s">
        <v>5</v>
      </c>
      <c r="D37" s="51" t="s">
        <v>241</v>
      </c>
    </row>
    <row r="38" spans="1:4" x14ac:dyDescent="0.25">
      <c r="A38" s="100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101"/>
      <c r="B39" s="59" t="s">
        <v>61</v>
      </c>
      <c r="C39" s="31" t="s">
        <v>5</v>
      </c>
      <c r="D39" s="37">
        <v>43678</v>
      </c>
    </row>
    <row r="40" spans="1:4" x14ac:dyDescent="0.25">
      <c r="A40" s="99">
        <v>15</v>
      </c>
      <c r="B40" s="56" t="s">
        <v>56</v>
      </c>
      <c r="C40" s="27" t="s">
        <v>5</v>
      </c>
      <c r="D40" s="28" t="s">
        <v>257</v>
      </c>
    </row>
    <row r="41" spans="1:4" ht="15.75" customHeight="1" x14ac:dyDescent="0.25">
      <c r="A41" s="100"/>
      <c r="B41" s="7" t="s">
        <v>57</v>
      </c>
      <c r="C41" s="5" t="s">
        <v>5</v>
      </c>
      <c r="D41" s="29" t="s">
        <v>276</v>
      </c>
    </row>
    <row r="42" spans="1:4" ht="31.5" x14ac:dyDescent="0.25">
      <c r="A42" s="100"/>
      <c r="B42" s="3" t="s">
        <v>58</v>
      </c>
      <c r="C42" s="5" t="s">
        <v>5</v>
      </c>
      <c r="D42" s="51" t="s">
        <v>279</v>
      </c>
    </row>
    <row r="43" spans="1:4" ht="15.75" customHeight="1" x14ac:dyDescent="0.25">
      <c r="A43" s="100"/>
      <c r="B43" s="3" t="s">
        <v>59</v>
      </c>
      <c r="C43" s="5" t="s">
        <v>5</v>
      </c>
      <c r="D43" s="51" t="s">
        <v>280</v>
      </c>
    </row>
    <row r="44" spans="1:4" x14ac:dyDescent="0.25">
      <c r="A44" s="100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101"/>
      <c r="B45" s="59" t="s">
        <v>61</v>
      </c>
      <c r="C45" s="31" t="s">
        <v>5</v>
      </c>
      <c r="D45" s="37"/>
    </row>
    <row r="46" spans="1:4" ht="15.75" customHeight="1" x14ac:dyDescent="0.25">
      <c r="A46" s="98" t="s">
        <v>62</v>
      </c>
      <c r="B46" s="98"/>
      <c r="C46" s="98"/>
      <c r="D46" s="98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8" t="s">
        <v>65</v>
      </c>
      <c r="B49" s="98"/>
      <c r="C49" s="98"/>
      <c r="D49" s="98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8" t="s">
        <v>67</v>
      </c>
      <c r="B51" s="98"/>
      <c r="C51" s="98"/>
      <c r="D51" s="98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98" t="s">
        <v>69</v>
      </c>
      <c r="B53" s="98"/>
      <c r="C53" s="98"/>
      <c r="D53" s="98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5" t="s">
        <v>71</v>
      </c>
      <c r="B55" s="95"/>
      <c r="C55" s="95"/>
      <c r="D55" s="95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8" t="s">
        <v>74</v>
      </c>
      <c r="B58" s="98"/>
      <c r="C58" s="98"/>
      <c r="D58" s="98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8" t="s">
        <v>76</v>
      </c>
      <c r="B60" s="98"/>
      <c r="C60" s="98"/>
      <c r="D60" s="98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226</v>
      </c>
    </row>
    <row r="62" spans="1:4" x14ac:dyDescent="0.25">
      <c r="A62" s="98" t="s">
        <v>78</v>
      </c>
      <c r="B62" s="98"/>
      <c r="C62" s="98"/>
      <c r="D62" s="98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8" t="s">
        <v>80</v>
      </c>
      <c r="B64" s="98"/>
      <c r="C64" s="98"/>
      <c r="D64" s="98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95" t="s">
        <v>86</v>
      </c>
      <c r="B66" s="95"/>
      <c r="C66" s="95"/>
      <c r="D66" s="95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7" zoomScale="145" zoomScaleNormal="145" workbookViewId="0">
      <selection activeCell="D98" sqref="D9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6" t="s">
        <v>90</v>
      </c>
      <c r="B1" s="96"/>
      <c r="C1" s="96"/>
      <c r="D1" s="96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99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100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100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25">
      <c r="A8" s="100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100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00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101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9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100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100"/>
      <c r="B14" s="7" t="s">
        <v>88</v>
      </c>
      <c r="C14" s="5" t="s">
        <v>13</v>
      </c>
      <c r="D14" s="54" t="s">
        <v>271</v>
      </c>
    </row>
    <row r="15" spans="1:4" ht="31.5" x14ac:dyDescent="0.25">
      <c r="A15" s="100"/>
      <c r="B15" s="3" t="s">
        <v>175</v>
      </c>
      <c r="C15" s="5" t="s">
        <v>5</v>
      </c>
      <c r="D15" s="43">
        <v>42157</v>
      </c>
    </row>
    <row r="16" spans="1:4" ht="31.5" x14ac:dyDescent="0.25">
      <c r="A16" s="100"/>
      <c r="B16" s="3" t="s">
        <v>176</v>
      </c>
      <c r="C16" s="5" t="s">
        <v>5</v>
      </c>
      <c r="D16" s="29" t="s">
        <v>17</v>
      </c>
    </row>
    <row r="17" spans="1:4" x14ac:dyDescent="0.25">
      <c r="A17" s="100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101"/>
      <c r="B18" s="52" t="s">
        <v>89</v>
      </c>
      <c r="C18" s="31" t="s">
        <v>5</v>
      </c>
      <c r="D18" s="32" t="s">
        <v>264</v>
      </c>
    </row>
    <row r="19" spans="1:4" x14ac:dyDescent="0.25">
      <c r="A19" s="99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100"/>
      <c r="B20" s="7" t="s">
        <v>59</v>
      </c>
      <c r="C20" s="5" t="s">
        <v>5</v>
      </c>
      <c r="D20" s="29" t="s">
        <v>239</v>
      </c>
    </row>
    <row r="21" spans="1:4" ht="30" x14ac:dyDescent="0.25">
      <c r="A21" s="100"/>
      <c r="B21" s="7" t="s">
        <v>88</v>
      </c>
      <c r="C21" s="5" t="s">
        <v>13</v>
      </c>
      <c r="D21" s="54" t="s">
        <v>271</v>
      </c>
    </row>
    <row r="22" spans="1:4" ht="31.5" x14ac:dyDescent="0.25">
      <c r="A22" s="100"/>
      <c r="B22" s="3" t="s">
        <v>175</v>
      </c>
      <c r="C22" s="5" t="s">
        <v>5</v>
      </c>
      <c r="D22" s="43">
        <v>42157</v>
      </c>
    </row>
    <row r="23" spans="1:4" ht="31.5" x14ac:dyDescent="0.25">
      <c r="A23" s="100"/>
      <c r="B23" s="3" t="s">
        <v>176</v>
      </c>
      <c r="C23" s="5" t="s">
        <v>5</v>
      </c>
      <c r="D23" s="29" t="s">
        <v>17</v>
      </c>
    </row>
    <row r="24" spans="1:4" x14ac:dyDescent="0.25">
      <c r="A24" s="100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101"/>
      <c r="B25" s="52" t="s">
        <v>89</v>
      </c>
      <c r="C25" s="31" t="s">
        <v>5</v>
      </c>
      <c r="D25" s="32" t="s">
        <v>264</v>
      </c>
    </row>
    <row r="26" spans="1:4" ht="31.5" x14ac:dyDescent="0.25">
      <c r="A26" s="99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100"/>
      <c r="B27" s="7" t="s">
        <v>59</v>
      </c>
      <c r="C27" s="5" t="s">
        <v>5</v>
      </c>
      <c r="D27" s="29" t="s">
        <v>239</v>
      </c>
    </row>
    <row r="28" spans="1:4" ht="30" x14ac:dyDescent="0.25">
      <c r="A28" s="100"/>
      <c r="B28" s="7" t="s">
        <v>88</v>
      </c>
      <c r="C28" s="5" t="s">
        <v>13</v>
      </c>
      <c r="D28" s="54" t="s">
        <v>271</v>
      </c>
    </row>
    <row r="29" spans="1:4" ht="31.5" x14ac:dyDescent="0.25">
      <c r="A29" s="100"/>
      <c r="B29" s="3" t="s">
        <v>175</v>
      </c>
      <c r="C29" s="5" t="s">
        <v>5</v>
      </c>
      <c r="D29" s="43">
        <v>42157</v>
      </c>
    </row>
    <row r="30" spans="1:4" ht="31.5" x14ac:dyDescent="0.25">
      <c r="A30" s="100"/>
      <c r="B30" s="3" t="s">
        <v>176</v>
      </c>
      <c r="C30" s="5" t="s">
        <v>5</v>
      </c>
      <c r="D30" s="29" t="s">
        <v>17</v>
      </c>
    </row>
    <row r="31" spans="1:4" x14ac:dyDescent="0.25">
      <c r="A31" s="100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101"/>
      <c r="B32" s="52" t="s">
        <v>89</v>
      </c>
      <c r="C32" s="31" t="s">
        <v>5</v>
      </c>
      <c r="D32" s="32" t="s">
        <v>264</v>
      </c>
    </row>
    <row r="33" spans="1:4" ht="31.5" x14ac:dyDescent="0.25">
      <c r="A33" s="99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100"/>
      <c r="B34" s="7" t="s">
        <v>59</v>
      </c>
      <c r="C34" s="5" t="s">
        <v>5</v>
      </c>
      <c r="D34" s="29"/>
    </row>
    <row r="35" spans="1:4" ht="30" x14ac:dyDescent="0.25">
      <c r="A35" s="100"/>
      <c r="B35" s="7" t="s">
        <v>88</v>
      </c>
      <c r="C35" s="5" t="s">
        <v>13</v>
      </c>
      <c r="D35" s="54" t="s">
        <v>271</v>
      </c>
    </row>
    <row r="36" spans="1:4" ht="31.5" x14ac:dyDescent="0.25">
      <c r="A36" s="100"/>
      <c r="B36" s="3" t="s">
        <v>175</v>
      </c>
      <c r="C36" s="5" t="s">
        <v>5</v>
      </c>
      <c r="D36" s="43">
        <v>42157</v>
      </c>
    </row>
    <row r="37" spans="1:4" ht="31.5" x14ac:dyDescent="0.25">
      <c r="A37" s="100"/>
      <c r="B37" s="3" t="s">
        <v>176</v>
      </c>
      <c r="C37" s="5" t="s">
        <v>5</v>
      </c>
      <c r="D37" s="29" t="s">
        <v>17</v>
      </c>
    </row>
    <row r="38" spans="1:4" x14ac:dyDescent="0.25">
      <c r="A38" s="100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101"/>
      <c r="B39" s="52" t="s">
        <v>89</v>
      </c>
      <c r="C39" s="31" t="s">
        <v>5</v>
      </c>
      <c r="D39" s="32" t="s">
        <v>264</v>
      </c>
    </row>
    <row r="40" spans="1:4" ht="47.25" x14ac:dyDescent="0.25">
      <c r="A40" s="99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100"/>
      <c r="B41" s="7" t="s">
        <v>59</v>
      </c>
      <c r="C41" s="5" t="s">
        <v>5</v>
      </c>
      <c r="D41" s="29" t="s">
        <v>240</v>
      </c>
    </row>
    <row r="42" spans="1:4" ht="30" x14ac:dyDescent="0.25">
      <c r="A42" s="100"/>
      <c r="B42" s="7" t="s">
        <v>88</v>
      </c>
      <c r="C42" s="5" t="s">
        <v>13</v>
      </c>
      <c r="D42" s="54" t="s">
        <v>271</v>
      </c>
    </row>
    <row r="43" spans="1:4" ht="31.5" x14ac:dyDescent="0.25">
      <c r="A43" s="100"/>
      <c r="B43" s="3" t="s">
        <v>175</v>
      </c>
      <c r="C43" s="5" t="s">
        <v>5</v>
      </c>
      <c r="D43" s="43">
        <v>42157</v>
      </c>
    </row>
    <row r="44" spans="1:4" ht="31.5" x14ac:dyDescent="0.25">
      <c r="A44" s="100"/>
      <c r="B44" s="3" t="s">
        <v>176</v>
      </c>
      <c r="C44" s="5" t="s">
        <v>5</v>
      </c>
      <c r="D44" s="29" t="s">
        <v>17</v>
      </c>
    </row>
    <row r="45" spans="1:4" x14ac:dyDescent="0.25">
      <c r="A45" s="100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101"/>
      <c r="B46" s="52" t="s">
        <v>89</v>
      </c>
      <c r="C46" s="31" t="s">
        <v>5</v>
      </c>
      <c r="D46" s="32" t="s">
        <v>264</v>
      </c>
    </row>
    <row r="47" spans="1:4" x14ac:dyDescent="0.25">
      <c r="A47" s="99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100"/>
      <c r="B48" s="7" t="s">
        <v>59</v>
      </c>
      <c r="C48" s="5" t="s">
        <v>5</v>
      </c>
      <c r="D48" s="29" t="s">
        <v>241</v>
      </c>
    </row>
    <row r="49" spans="1:4" ht="30" x14ac:dyDescent="0.25">
      <c r="A49" s="100"/>
      <c r="B49" s="7" t="s">
        <v>88</v>
      </c>
      <c r="C49" s="5" t="s">
        <v>13</v>
      </c>
      <c r="D49" s="54" t="s">
        <v>271</v>
      </c>
    </row>
    <row r="50" spans="1:4" ht="31.5" x14ac:dyDescent="0.25">
      <c r="A50" s="100"/>
      <c r="B50" s="3" t="s">
        <v>175</v>
      </c>
      <c r="C50" s="5" t="s">
        <v>5</v>
      </c>
      <c r="D50" s="43">
        <v>42157</v>
      </c>
    </row>
    <row r="51" spans="1:4" ht="31.5" x14ac:dyDescent="0.25">
      <c r="A51" s="100"/>
      <c r="B51" s="3" t="s">
        <v>176</v>
      </c>
      <c r="C51" s="5" t="s">
        <v>5</v>
      </c>
      <c r="D51" s="29" t="s">
        <v>17</v>
      </c>
    </row>
    <row r="52" spans="1:4" x14ac:dyDescent="0.25">
      <c r="A52" s="100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101"/>
      <c r="B53" s="52" t="s">
        <v>89</v>
      </c>
      <c r="C53" s="31" t="s">
        <v>5</v>
      </c>
      <c r="D53" s="32" t="s">
        <v>264</v>
      </c>
    </row>
    <row r="54" spans="1:4" x14ac:dyDescent="0.25">
      <c r="A54" s="99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100"/>
      <c r="B55" s="7" t="s">
        <v>59</v>
      </c>
      <c r="C55" s="5" t="s">
        <v>5</v>
      </c>
      <c r="D55" s="29" t="s">
        <v>239</v>
      </c>
    </row>
    <row r="56" spans="1:4" ht="30" x14ac:dyDescent="0.25">
      <c r="A56" s="100"/>
      <c r="B56" s="7" t="s">
        <v>88</v>
      </c>
      <c r="C56" s="5" t="s">
        <v>13</v>
      </c>
      <c r="D56" s="54" t="s">
        <v>271</v>
      </c>
    </row>
    <row r="57" spans="1:4" ht="31.5" x14ac:dyDescent="0.25">
      <c r="A57" s="100"/>
      <c r="B57" s="3" t="s">
        <v>175</v>
      </c>
      <c r="C57" s="5" t="s">
        <v>5</v>
      </c>
      <c r="D57" s="43">
        <v>42157</v>
      </c>
    </row>
    <row r="58" spans="1:4" ht="31.5" x14ac:dyDescent="0.25">
      <c r="A58" s="100"/>
      <c r="B58" s="3" t="s">
        <v>176</v>
      </c>
      <c r="C58" s="5" t="s">
        <v>5</v>
      </c>
      <c r="D58" s="29" t="s">
        <v>17</v>
      </c>
    </row>
    <row r="59" spans="1:4" x14ac:dyDescent="0.25">
      <c r="A59" s="100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101"/>
      <c r="B60" s="52" t="s">
        <v>89</v>
      </c>
      <c r="C60" s="31" t="s">
        <v>5</v>
      </c>
      <c r="D60" s="32" t="s">
        <v>264</v>
      </c>
    </row>
    <row r="61" spans="1:4" x14ac:dyDescent="0.25">
      <c r="A61" s="99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100"/>
      <c r="B62" s="7" t="s">
        <v>59</v>
      </c>
      <c r="C62" s="5" t="s">
        <v>5</v>
      </c>
      <c r="D62" s="29" t="s">
        <v>242</v>
      </c>
    </row>
    <row r="63" spans="1:4" ht="30" x14ac:dyDescent="0.25">
      <c r="A63" s="100"/>
      <c r="B63" s="7" t="s">
        <v>88</v>
      </c>
      <c r="C63" s="5" t="s">
        <v>13</v>
      </c>
      <c r="D63" s="54" t="s">
        <v>271</v>
      </c>
    </row>
    <row r="64" spans="1:4" ht="31.5" x14ac:dyDescent="0.25">
      <c r="A64" s="100"/>
      <c r="B64" s="3" t="s">
        <v>175</v>
      </c>
      <c r="C64" s="5" t="s">
        <v>5</v>
      </c>
      <c r="D64" s="43">
        <v>42157</v>
      </c>
    </row>
    <row r="65" spans="1:4" ht="31.5" x14ac:dyDescent="0.25">
      <c r="A65" s="100"/>
      <c r="B65" s="3" t="s">
        <v>176</v>
      </c>
      <c r="C65" s="5" t="s">
        <v>5</v>
      </c>
      <c r="D65" s="29" t="s">
        <v>17</v>
      </c>
    </row>
    <row r="66" spans="1:4" x14ac:dyDescent="0.25">
      <c r="A66" s="100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101"/>
      <c r="B67" s="52" t="s">
        <v>89</v>
      </c>
      <c r="C67" s="31" t="s">
        <v>5</v>
      </c>
      <c r="D67" s="32" t="s">
        <v>264</v>
      </c>
    </row>
    <row r="68" spans="1:4" x14ac:dyDescent="0.25">
      <c r="A68" s="99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100"/>
      <c r="B69" s="7" t="s">
        <v>59</v>
      </c>
      <c r="C69" s="5" t="s">
        <v>5</v>
      </c>
      <c r="D69" s="29" t="s">
        <v>243</v>
      </c>
    </row>
    <row r="70" spans="1:4" ht="30" x14ac:dyDescent="0.25">
      <c r="A70" s="100"/>
      <c r="B70" s="7" t="s">
        <v>88</v>
      </c>
      <c r="C70" s="5" t="s">
        <v>13</v>
      </c>
      <c r="D70" s="54" t="s">
        <v>271</v>
      </c>
    </row>
    <row r="71" spans="1:4" ht="31.5" x14ac:dyDescent="0.25">
      <c r="A71" s="100"/>
      <c r="B71" s="3" t="s">
        <v>175</v>
      </c>
      <c r="C71" s="5" t="s">
        <v>5</v>
      </c>
      <c r="D71" s="43">
        <v>42157</v>
      </c>
    </row>
    <row r="72" spans="1:4" ht="31.5" x14ac:dyDescent="0.25">
      <c r="A72" s="100"/>
      <c r="B72" s="3" t="s">
        <v>176</v>
      </c>
      <c r="C72" s="5" t="s">
        <v>5</v>
      </c>
      <c r="D72" s="29" t="s">
        <v>17</v>
      </c>
    </row>
    <row r="73" spans="1:4" x14ac:dyDescent="0.25">
      <c r="A73" s="100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101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9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100"/>
      <c r="B76" s="7" t="s">
        <v>59</v>
      </c>
      <c r="C76" s="5" t="s">
        <v>5</v>
      </c>
      <c r="D76" s="29"/>
    </row>
    <row r="77" spans="1:4" ht="30" x14ac:dyDescent="0.25">
      <c r="A77" s="100"/>
      <c r="B77" s="7" t="s">
        <v>88</v>
      </c>
      <c r="C77" s="5" t="s">
        <v>13</v>
      </c>
      <c r="D77" s="54" t="s">
        <v>271</v>
      </c>
    </row>
    <row r="78" spans="1:4" ht="31.5" x14ac:dyDescent="0.25">
      <c r="A78" s="100"/>
      <c r="B78" s="3" t="s">
        <v>175</v>
      </c>
      <c r="C78" s="5" t="s">
        <v>5</v>
      </c>
      <c r="D78" s="43">
        <v>42157</v>
      </c>
    </row>
    <row r="79" spans="1:4" ht="31.5" x14ac:dyDescent="0.25">
      <c r="A79" s="100"/>
      <c r="B79" s="3" t="s">
        <v>176</v>
      </c>
      <c r="C79" s="5" t="s">
        <v>5</v>
      </c>
      <c r="D79" s="29" t="s">
        <v>17</v>
      </c>
    </row>
    <row r="80" spans="1:4" x14ac:dyDescent="0.25">
      <c r="A80" s="100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101"/>
      <c r="B81" s="52" t="s">
        <v>89</v>
      </c>
      <c r="C81" s="31" t="s">
        <v>5</v>
      </c>
      <c r="D81" s="32" t="s">
        <v>264</v>
      </c>
    </row>
    <row r="82" spans="1:4" ht="31.5" x14ac:dyDescent="0.25">
      <c r="A82" s="99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100"/>
      <c r="B83" s="7" t="s">
        <v>59</v>
      </c>
      <c r="C83" s="5" t="s">
        <v>5</v>
      </c>
      <c r="D83" s="29" t="s">
        <v>267</v>
      </c>
    </row>
    <row r="84" spans="1:4" x14ac:dyDescent="0.25">
      <c r="A84" s="100"/>
      <c r="B84" s="7" t="s">
        <v>88</v>
      </c>
      <c r="C84" s="5" t="s">
        <v>13</v>
      </c>
      <c r="D84" s="29">
        <v>600</v>
      </c>
    </row>
    <row r="85" spans="1:4" ht="31.5" x14ac:dyDescent="0.25">
      <c r="A85" s="100"/>
      <c r="B85" s="3" t="s">
        <v>175</v>
      </c>
      <c r="C85" s="5" t="s">
        <v>5</v>
      </c>
      <c r="D85" s="43">
        <v>41275</v>
      </c>
    </row>
    <row r="86" spans="1:4" ht="31.5" x14ac:dyDescent="0.25">
      <c r="A86" s="100"/>
      <c r="B86" s="3" t="s">
        <v>176</v>
      </c>
      <c r="C86" s="5" t="s">
        <v>5</v>
      </c>
      <c r="D86" s="29" t="s">
        <v>17</v>
      </c>
    </row>
    <row r="87" spans="1:4" x14ac:dyDescent="0.25">
      <c r="A87" s="100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101"/>
      <c r="B88" s="52" t="s">
        <v>89</v>
      </c>
      <c r="C88" s="31" t="s">
        <v>5</v>
      </c>
      <c r="D88" s="32" t="s">
        <v>264</v>
      </c>
    </row>
    <row r="89" spans="1:4" x14ac:dyDescent="0.25">
      <c r="A89" s="105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06"/>
      <c r="B90" s="7" t="s">
        <v>59</v>
      </c>
      <c r="C90" s="5" t="s">
        <v>5</v>
      </c>
      <c r="D90" s="29" t="s">
        <v>267</v>
      </c>
    </row>
    <row r="91" spans="1:4" x14ac:dyDescent="0.25">
      <c r="A91" s="106"/>
      <c r="B91" s="7" t="s">
        <v>88</v>
      </c>
      <c r="C91" s="5" t="s">
        <v>13</v>
      </c>
      <c r="D91" s="29">
        <v>5300</v>
      </c>
    </row>
    <row r="92" spans="1:4" ht="31.5" x14ac:dyDescent="0.25">
      <c r="A92" s="106"/>
      <c r="B92" s="3" t="s">
        <v>175</v>
      </c>
      <c r="C92" s="5" t="s">
        <v>5</v>
      </c>
      <c r="D92" s="43">
        <v>41275</v>
      </c>
    </row>
    <row r="93" spans="1:4" ht="31.5" x14ac:dyDescent="0.25">
      <c r="A93" s="106"/>
      <c r="B93" s="3" t="s">
        <v>176</v>
      </c>
      <c r="C93" s="5" t="s">
        <v>5</v>
      </c>
      <c r="D93" s="29" t="s">
        <v>17</v>
      </c>
    </row>
    <row r="94" spans="1:4" x14ac:dyDescent="0.25">
      <c r="A94" s="106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7"/>
      <c r="B95" s="52" t="s">
        <v>89</v>
      </c>
      <c r="C95" s="31" t="s">
        <v>5</v>
      </c>
      <c r="D95" s="32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G9" sqref="G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6" t="s">
        <v>100</v>
      </c>
      <c r="B1" s="96"/>
      <c r="C1" s="96"/>
      <c r="D1" s="96"/>
    </row>
    <row r="2" spans="1:4" ht="26.25" x14ac:dyDescent="0.4">
      <c r="B2" s="111" t="s">
        <v>343</v>
      </c>
      <c r="C2" s="111"/>
      <c r="D2" s="11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43555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8" t="s">
        <v>99</v>
      </c>
      <c r="B15" s="109"/>
      <c r="C15" s="109"/>
      <c r="D15" s="110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287</v>
      </c>
    </row>
    <row r="25" spans="1:4" x14ac:dyDescent="0.25">
      <c r="A25" s="41"/>
      <c r="B25" s="7" t="s">
        <v>97</v>
      </c>
      <c r="C25" s="5" t="s">
        <v>5</v>
      </c>
      <c r="D25" s="43" t="s">
        <v>288</v>
      </c>
    </row>
    <row r="26" spans="1:4" ht="31.5" x14ac:dyDescent="0.25">
      <c r="A26" s="41"/>
      <c r="B26" s="53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8" t="s">
        <v>99</v>
      </c>
      <c r="B28" s="109"/>
      <c r="C28" s="109"/>
      <c r="D28" s="110"/>
    </row>
    <row r="29" spans="1:4" ht="79.5" thickBot="1" x14ac:dyDescent="0.3">
      <c r="A29" s="44"/>
      <c r="B29" s="45" t="s">
        <v>99</v>
      </c>
      <c r="C29" s="31" t="s">
        <v>5</v>
      </c>
      <c r="D29" s="32" t="s">
        <v>286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289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8" t="s">
        <v>99</v>
      </c>
      <c r="B41" s="109"/>
      <c r="C41" s="109"/>
      <c r="D41" s="110"/>
    </row>
    <row r="42" spans="1:4" ht="79.5" thickBot="1" x14ac:dyDescent="0.3">
      <c r="A42" s="44"/>
      <c r="B42" s="45" t="s">
        <v>99</v>
      </c>
      <c r="C42" s="31" t="s">
        <v>5</v>
      </c>
      <c r="D42" s="32" t="s">
        <v>286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290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8" t="s">
        <v>99</v>
      </c>
      <c r="B54" s="109"/>
      <c r="C54" s="109"/>
      <c r="D54" s="110"/>
    </row>
    <row r="55" spans="1:4" ht="79.5" thickBot="1" x14ac:dyDescent="0.3">
      <c r="A55" s="44"/>
      <c r="B55" s="45" t="s">
        <v>99</v>
      </c>
      <c r="C55" s="31" t="s">
        <v>5</v>
      </c>
      <c r="D55" s="32" t="s">
        <v>286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288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291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1" t="s">
        <v>293</v>
      </c>
    </row>
    <row r="67" spans="1:4" ht="15.75" customHeight="1" x14ac:dyDescent="0.25">
      <c r="A67" s="108" t="s">
        <v>99</v>
      </c>
      <c r="B67" s="109"/>
      <c r="C67" s="109"/>
      <c r="D67" s="110"/>
    </row>
    <row r="68" spans="1:4" ht="79.5" thickBot="1" x14ac:dyDescent="0.3">
      <c r="A68" s="44"/>
      <c r="B68" s="45" t="s">
        <v>99</v>
      </c>
      <c r="C68" s="31" t="s">
        <v>5</v>
      </c>
      <c r="D68" s="32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18" sqref="B18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3" t="s">
        <v>104</v>
      </c>
      <c r="B1" s="113"/>
      <c r="C1" s="113"/>
      <c r="D1" s="113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2" t="s">
        <v>183</v>
      </c>
      <c r="B8" s="112"/>
      <c r="C8" s="112"/>
      <c r="D8" s="112"/>
    </row>
    <row r="9" spans="1:4" s="6" customFormat="1" ht="37.5" customHeight="1" x14ac:dyDescent="0.25">
      <c r="A9" s="99">
        <v>1</v>
      </c>
      <c r="B9" s="56" t="s">
        <v>184</v>
      </c>
      <c r="C9" s="27" t="s">
        <v>5</v>
      </c>
      <c r="D9" s="28" t="s">
        <v>283</v>
      </c>
    </row>
    <row r="10" spans="1:4" s="6" customFormat="1" ht="20.100000000000001" customHeight="1" x14ac:dyDescent="0.25">
      <c r="A10" s="100"/>
      <c r="B10" s="7" t="s">
        <v>185</v>
      </c>
      <c r="C10" s="5" t="s">
        <v>5</v>
      </c>
      <c r="D10" s="29" t="s">
        <v>297</v>
      </c>
    </row>
    <row r="11" spans="1:4" s="6" customFormat="1" ht="40.5" customHeight="1" x14ac:dyDescent="0.25">
      <c r="A11" s="100"/>
      <c r="B11" s="7" t="s">
        <v>101</v>
      </c>
      <c r="C11" s="5" t="s">
        <v>5</v>
      </c>
      <c r="D11" s="29" t="s">
        <v>298</v>
      </c>
    </row>
    <row r="12" spans="1:4" s="6" customFormat="1" ht="20.100000000000001" customHeight="1" x14ac:dyDescent="0.25">
      <c r="A12" s="100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101"/>
      <c r="B13" s="45" t="s">
        <v>103</v>
      </c>
      <c r="C13" s="31" t="s">
        <v>13</v>
      </c>
      <c r="D13" s="32">
        <v>450</v>
      </c>
    </row>
    <row r="14" spans="1:4" x14ac:dyDescent="0.25">
      <c r="A14" s="99">
        <v>2</v>
      </c>
      <c r="B14" s="56" t="s">
        <v>184</v>
      </c>
      <c r="C14" s="27" t="s">
        <v>5</v>
      </c>
      <c r="D14" s="28" t="s">
        <v>295</v>
      </c>
    </row>
    <row r="15" spans="1:4" x14ac:dyDescent="0.25">
      <c r="A15" s="100"/>
      <c r="B15" s="7" t="s">
        <v>185</v>
      </c>
      <c r="C15" s="5" t="s">
        <v>5</v>
      </c>
      <c r="D15" s="29">
        <v>3808001402</v>
      </c>
    </row>
    <row r="16" spans="1:4" x14ac:dyDescent="0.25">
      <c r="A16" s="100"/>
      <c r="B16" s="7" t="s">
        <v>101</v>
      </c>
      <c r="C16" s="5" t="s">
        <v>5</v>
      </c>
      <c r="D16" s="29" t="s">
        <v>296</v>
      </c>
    </row>
    <row r="17" spans="1:4" x14ac:dyDescent="0.25">
      <c r="A17" s="100"/>
      <c r="B17" s="7" t="s">
        <v>102</v>
      </c>
      <c r="C17" s="5" t="s">
        <v>5</v>
      </c>
      <c r="D17" s="43"/>
    </row>
    <row r="18" spans="1:4" ht="16.5" thickBot="1" x14ac:dyDescent="0.3">
      <c r="A18" s="101"/>
      <c r="B18" s="45" t="s">
        <v>103</v>
      </c>
      <c r="C18" s="31" t="s">
        <v>13</v>
      </c>
      <c r="D18" s="32">
        <v>600</v>
      </c>
    </row>
    <row r="19" spans="1:4" x14ac:dyDescent="0.25">
      <c r="A19" s="99">
        <v>4</v>
      </c>
      <c r="B19" s="56" t="s">
        <v>184</v>
      </c>
      <c r="C19" s="27" t="s">
        <v>5</v>
      </c>
      <c r="D19" s="28" t="s">
        <v>299</v>
      </c>
    </row>
    <row r="20" spans="1:4" x14ac:dyDescent="0.25">
      <c r="A20" s="100"/>
      <c r="B20" s="7" t="s">
        <v>185</v>
      </c>
      <c r="C20" s="5" t="s">
        <v>5</v>
      </c>
      <c r="D20" s="29"/>
    </row>
    <row r="21" spans="1:4" x14ac:dyDescent="0.25">
      <c r="A21" s="100"/>
      <c r="B21" s="7" t="s">
        <v>101</v>
      </c>
      <c r="C21" s="5" t="s">
        <v>5</v>
      </c>
      <c r="D21" s="29"/>
    </row>
    <row r="22" spans="1:4" x14ac:dyDescent="0.25">
      <c r="A22" s="100"/>
      <c r="B22" s="7" t="s">
        <v>102</v>
      </c>
      <c r="C22" s="5" t="s">
        <v>5</v>
      </c>
      <c r="D22" s="43"/>
    </row>
    <row r="23" spans="1:4" ht="16.5" thickBot="1" x14ac:dyDescent="0.3">
      <c r="A23" s="101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4" t="s">
        <v>109</v>
      </c>
      <c r="B1" s="104"/>
      <c r="C1" s="104"/>
      <c r="D1" s="10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4" t="s">
        <v>260</v>
      </c>
      <c r="C10" s="114"/>
      <c r="D10" s="11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4" t="s">
        <v>112</v>
      </c>
      <c r="B1" s="104"/>
      <c r="C1" s="104"/>
      <c r="D1" s="10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208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tabSelected="1" view="pageLayout" topLeftCell="A51" zoomScale="115" zoomScaleNormal="115" zoomScalePageLayoutView="115" workbookViewId="0">
      <selection activeCell="E60" sqref="E60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16384" width="9.140625" style="1"/>
  </cols>
  <sheetData>
    <row r="1" spans="1:5" ht="15.75" customHeight="1" x14ac:dyDescent="0.25">
      <c r="A1" s="81" t="s">
        <v>315</v>
      </c>
      <c r="B1" s="82"/>
      <c r="C1" s="120" t="s">
        <v>378</v>
      </c>
      <c r="D1" s="120"/>
      <c r="E1" s="93"/>
    </row>
    <row r="2" spans="1:5" ht="18.75" x14ac:dyDescent="0.3">
      <c r="A2" s="81"/>
      <c r="B2" s="80" t="s">
        <v>313</v>
      </c>
      <c r="C2" s="120"/>
      <c r="D2" s="120"/>
      <c r="E2" s="93"/>
    </row>
    <row r="3" spans="1:5" ht="18.75" x14ac:dyDescent="0.3">
      <c r="A3" s="81"/>
      <c r="B3" s="83" t="s">
        <v>314</v>
      </c>
      <c r="C3" s="120"/>
      <c r="D3" s="120"/>
      <c r="E3" s="93"/>
    </row>
    <row r="4" spans="1:5" ht="27" customHeight="1" x14ac:dyDescent="0.25">
      <c r="A4" s="81"/>
      <c r="B4" s="82"/>
      <c r="C4" s="120"/>
      <c r="D4" s="120"/>
      <c r="E4" s="93"/>
    </row>
    <row r="5" spans="1:5" ht="44.25" customHeight="1" x14ac:dyDescent="0.25">
      <c r="A5" s="119" t="s">
        <v>377</v>
      </c>
      <c r="B5" s="119"/>
      <c r="C5" s="119"/>
      <c r="D5" s="119"/>
      <c r="E5" s="92"/>
    </row>
    <row r="6" spans="1:5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1"/>
    </row>
    <row r="7" spans="1:5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43857</v>
      </c>
      <c r="E7" s="84"/>
    </row>
    <row r="8" spans="1:5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43466</v>
      </c>
      <c r="E8" s="84"/>
    </row>
    <row r="9" spans="1:5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43830</v>
      </c>
      <c r="E9" s="84"/>
    </row>
    <row r="10" spans="1:5" s="6" customFormat="1" ht="30" customHeight="1" x14ac:dyDescent="0.25">
      <c r="A10" s="95" t="s">
        <v>186</v>
      </c>
      <c r="B10" s="95"/>
      <c r="C10" s="95"/>
      <c r="D10" s="95"/>
      <c r="E10" s="84"/>
    </row>
    <row r="11" spans="1:5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f>72387.69+259783.93</f>
        <v>332171.62</v>
      </c>
      <c r="E11" s="84"/>
    </row>
    <row r="12" spans="1:5" s="6" customFormat="1" ht="33" customHeight="1" x14ac:dyDescent="0.25">
      <c r="A12" s="4">
        <v>5</v>
      </c>
      <c r="B12" s="19" t="s">
        <v>187</v>
      </c>
      <c r="C12" s="5" t="s">
        <v>13</v>
      </c>
      <c r="D12" s="50">
        <f>D13+D14</f>
        <v>1409202.48</v>
      </c>
      <c r="E12" s="84"/>
    </row>
    <row r="13" spans="1:5" s="6" customFormat="1" ht="20.100000000000001" customHeight="1" x14ac:dyDescent="0.25">
      <c r="A13" s="4">
        <v>6</v>
      </c>
      <c r="B13" s="9" t="s">
        <v>127</v>
      </c>
      <c r="C13" s="5" t="s">
        <v>13</v>
      </c>
      <c r="D13" s="79">
        <v>1102261.08</v>
      </c>
      <c r="E13" s="5"/>
    </row>
    <row r="14" spans="1:5" s="6" customFormat="1" ht="20.100000000000001" customHeight="1" x14ac:dyDescent="0.25">
      <c r="A14" s="4">
        <v>7</v>
      </c>
      <c r="B14" s="9" t="s">
        <v>128</v>
      </c>
      <c r="C14" s="5" t="s">
        <v>13</v>
      </c>
      <c r="D14" s="79">
        <v>306941.40000000002</v>
      </c>
      <c r="E14" s="84"/>
    </row>
    <row r="15" spans="1:5" s="6" customFormat="1" ht="20.25" customHeight="1" x14ac:dyDescent="0.25">
      <c r="A15" s="4">
        <v>8</v>
      </c>
      <c r="B15" s="19" t="s">
        <v>116</v>
      </c>
      <c r="C15" s="5" t="s">
        <v>13</v>
      </c>
      <c r="D15" s="50">
        <f>SUM(D16:D22)</f>
        <v>1354473.13</v>
      </c>
      <c r="E15" s="84"/>
    </row>
    <row r="16" spans="1:5" s="6" customFormat="1" ht="20.25" customHeight="1" x14ac:dyDescent="0.25">
      <c r="A16" s="4">
        <v>9</v>
      </c>
      <c r="B16" s="9" t="s">
        <v>188</v>
      </c>
      <c r="C16" s="5" t="s">
        <v>13</v>
      </c>
      <c r="D16" s="50"/>
      <c r="E16" s="84"/>
    </row>
    <row r="17" spans="1:5" s="6" customFormat="1" ht="20.25" customHeight="1" x14ac:dyDescent="0.25">
      <c r="A17" s="4">
        <v>10</v>
      </c>
      <c r="B17" s="9" t="s">
        <v>127</v>
      </c>
      <c r="C17" s="5" t="s">
        <v>13</v>
      </c>
      <c r="D17" s="79">
        <v>1048718.49</v>
      </c>
      <c r="E17" s="84"/>
    </row>
    <row r="18" spans="1:5" s="6" customFormat="1" ht="20.25" customHeight="1" x14ac:dyDescent="0.25">
      <c r="A18" s="4">
        <v>11</v>
      </c>
      <c r="B18" s="9" t="s">
        <v>128</v>
      </c>
      <c r="C18" s="5" t="s">
        <v>13</v>
      </c>
      <c r="D18" s="79">
        <v>305754.64</v>
      </c>
      <c r="E18" s="84"/>
    </row>
    <row r="19" spans="1:5" s="6" customFormat="1" ht="20.25" customHeight="1" x14ac:dyDescent="0.25">
      <c r="A19" s="4">
        <v>12</v>
      </c>
      <c r="B19" s="9" t="s">
        <v>189</v>
      </c>
      <c r="C19" s="5" t="s">
        <v>13</v>
      </c>
      <c r="D19" s="5">
        <v>0</v>
      </c>
      <c r="E19" s="84"/>
    </row>
    <row r="20" spans="1:5" s="6" customFormat="1" ht="20.100000000000001" customHeight="1" x14ac:dyDescent="0.25">
      <c r="A20" s="4">
        <v>13</v>
      </c>
      <c r="B20" s="9" t="s">
        <v>129</v>
      </c>
      <c r="C20" s="5" t="s">
        <v>13</v>
      </c>
      <c r="D20" s="5">
        <v>0</v>
      </c>
      <c r="E20" s="84"/>
    </row>
    <row r="21" spans="1:5" s="6" customFormat="1" ht="30" customHeight="1" x14ac:dyDescent="0.25">
      <c r="A21" s="4">
        <v>14</v>
      </c>
      <c r="B21" s="9" t="s">
        <v>130</v>
      </c>
      <c r="C21" s="5" t="s">
        <v>13</v>
      </c>
      <c r="D21" s="5">
        <v>0</v>
      </c>
      <c r="E21" s="84"/>
    </row>
    <row r="22" spans="1:5" s="6" customFormat="1" ht="20.100000000000001" customHeight="1" x14ac:dyDescent="0.25">
      <c r="A22" s="4">
        <v>15</v>
      </c>
      <c r="B22" s="9" t="s">
        <v>131</v>
      </c>
      <c r="C22" s="5" t="s">
        <v>13</v>
      </c>
      <c r="D22" s="5">
        <v>0</v>
      </c>
      <c r="E22" s="84"/>
    </row>
    <row r="23" spans="1:5" s="6" customFormat="1" ht="20.100000000000001" customHeight="1" x14ac:dyDescent="0.25">
      <c r="A23" s="4">
        <v>16</v>
      </c>
      <c r="B23" s="19" t="s">
        <v>117</v>
      </c>
      <c r="C23" s="5" t="s">
        <v>13</v>
      </c>
      <c r="D23" s="50">
        <f>SUM(D16:D22)</f>
        <v>1354473.13</v>
      </c>
      <c r="E23" s="84"/>
    </row>
    <row r="24" spans="1:5" s="6" customFormat="1" ht="30" customHeight="1" x14ac:dyDescent="0.25">
      <c r="A24" s="4">
        <v>17</v>
      </c>
      <c r="B24" s="19" t="s">
        <v>118</v>
      </c>
      <c r="C24" s="5" t="s">
        <v>13</v>
      </c>
      <c r="D24" s="50"/>
      <c r="E24" s="84"/>
    </row>
    <row r="25" spans="1:5" s="6" customFormat="1" ht="20.100000000000001" customHeight="1" x14ac:dyDescent="0.25">
      <c r="A25" s="4">
        <v>18</v>
      </c>
      <c r="B25" s="9" t="s">
        <v>123</v>
      </c>
      <c r="C25" s="5" t="s">
        <v>13</v>
      </c>
      <c r="D25" s="5">
        <v>0</v>
      </c>
      <c r="E25" s="84"/>
    </row>
    <row r="26" spans="1:5" s="6" customFormat="1" ht="20.100000000000001" customHeight="1" x14ac:dyDescent="0.25">
      <c r="A26" s="4">
        <v>19</v>
      </c>
      <c r="B26" s="9" t="s">
        <v>124</v>
      </c>
      <c r="C26" s="5" t="s">
        <v>13</v>
      </c>
      <c r="D26" s="50">
        <f>256762.71+73287.75</f>
        <v>330050.45999999996</v>
      </c>
      <c r="E26" s="84"/>
    </row>
    <row r="27" spans="1:5" s="6" customFormat="1" ht="32.25" customHeight="1" x14ac:dyDescent="0.25">
      <c r="A27" s="102" t="s">
        <v>311</v>
      </c>
      <c r="B27" s="102"/>
      <c r="C27" s="102"/>
      <c r="D27" s="102"/>
      <c r="E27" s="84"/>
    </row>
    <row r="28" spans="1:5" s="6" customFormat="1" ht="42" customHeight="1" x14ac:dyDescent="0.25">
      <c r="A28" s="63">
        <v>20</v>
      </c>
      <c r="B28" s="63" t="s">
        <v>300</v>
      </c>
      <c r="C28" s="63" t="s">
        <v>310</v>
      </c>
      <c r="D28" s="63" t="s">
        <v>301</v>
      </c>
      <c r="E28" s="84"/>
    </row>
    <row r="29" spans="1:5" s="6" customFormat="1" ht="23.25" customHeight="1" x14ac:dyDescent="0.25">
      <c r="A29" s="62"/>
      <c r="B29" s="73" t="s">
        <v>381</v>
      </c>
      <c r="C29" s="63"/>
      <c r="D29" s="63">
        <v>316059.13</v>
      </c>
      <c r="E29" s="88"/>
    </row>
    <row r="30" spans="1:5" s="6" customFormat="1" ht="20.25" customHeight="1" x14ac:dyDescent="0.25">
      <c r="A30" s="64" t="s">
        <v>317</v>
      </c>
      <c r="B30" s="62" t="s">
        <v>302</v>
      </c>
      <c r="C30" s="63" t="s">
        <v>339</v>
      </c>
      <c r="D30" s="64">
        <f>2.59*12*'2.1'!D26</f>
        <v>176832.76800000001</v>
      </c>
      <c r="E30" s="88"/>
    </row>
    <row r="31" spans="1:5" s="6" customFormat="1" ht="16.5" customHeight="1" x14ac:dyDescent="0.25">
      <c r="A31" s="64" t="s">
        <v>318</v>
      </c>
      <c r="B31" s="62" t="s">
        <v>303</v>
      </c>
      <c r="C31" s="86" t="s">
        <v>340</v>
      </c>
      <c r="D31" s="64">
        <f>12*1.99*'2.1'!D26</f>
        <v>135867.64800000002</v>
      </c>
      <c r="E31" s="84"/>
    </row>
    <row r="32" spans="1:5" s="6" customFormat="1" ht="17.25" customHeight="1" x14ac:dyDescent="0.25">
      <c r="A32" s="64" t="s">
        <v>319</v>
      </c>
      <c r="B32" s="67" t="s">
        <v>304</v>
      </c>
      <c r="C32" s="65" t="s">
        <v>263</v>
      </c>
      <c r="D32" s="64">
        <f>12*0.7*'2.1'!D26</f>
        <v>47792.639999999992</v>
      </c>
      <c r="E32" s="84"/>
    </row>
    <row r="33" spans="1:5" s="6" customFormat="1" ht="42" customHeight="1" x14ac:dyDescent="0.25">
      <c r="A33" s="64" t="s">
        <v>320</v>
      </c>
      <c r="B33" s="89" t="s">
        <v>358</v>
      </c>
      <c r="C33" s="90"/>
      <c r="D33" s="91">
        <v>63748.2</v>
      </c>
      <c r="E33" s="84"/>
    </row>
    <row r="34" spans="1:5" s="6" customFormat="1" ht="50.25" customHeight="1" x14ac:dyDescent="0.25">
      <c r="A34" s="64" t="s">
        <v>321</v>
      </c>
      <c r="B34" s="89" t="s">
        <v>305</v>
      </c>
      <c r="C34" s="90" t="s">
        <v>244</v>
      </c>
      <c r="D34" s="91">
        <f>12*0.83*'2.1'!D26</f>
        <v>56668.415999999997</v>
      </c>
      <c r="E34" s="84"/>
    </row>
    <row r="35" spans="1:5" s="6" customFormat="1" ht="96.75" customHeight="1" x14ac:dyDescent="0.25">
      <c r="A35" s="64" t="s">
        <v>322</v>
      </c>
      <c r="B35" s="89" t="s">
        <v>306</v>
      </c>
      <c r="C35" s="90" t="s">
        <v>244</v>
      </c>
      <c r="D35" s="91">
        <f>12*1.98*'2.1'!D26</f>
        <v>135184.89600000001</v>
      </c>
      <c r="E35" s="84"/>
    </row>
    <row r="36" spans="1:5" s="6" customFormat="1" ht="22.5" customHeight="1" x14ac:dyDescent="0.25">
      <c r="A36" s="64" t="s">
        <v>323</v>
      </c>
      <c r="B36" s="62" t="s">
        <v>341</v>
      </c>
      <c r="C36" s="63"/>
      <c r="D36" s="64">
        <v>6385.6</v>
      </c>
      <c r="E36" s="84"/>
    </row>
    <row r="37" spans="1:5" s="6" customFormat="1" ht="22.5" customHeight="1" x14ac:dyDescent="0.25">
      <c r="A37" s="64" t="s">
        <v>324</v>
      </c>
      <c r="B37" s="67" t="s">
        <v>307</v>
      </c>
      <c r="C37" s="65" t="s">
        <v>312</v>
      </c>
      <c r="D37" s="66">
        <v>3125.66</v>
      </c>
      <c r="E37" s="84"/>
    </row>
    <row r="38" spans="1:5" s="6" customFormat="1" ht="21.75" customHeight="1" x14ac:dyDescent="0.25">
      <c r="A38" s="64" t="s">
        <v>325</v>
      </c>
      <c r="B38" s="67" t="s">
        <v>308</v>
      </c>
      <c r="C38" s="86" t="s">
        <v>382</v>
      </c>
      <c r="D38" s="64">
        <f>12*7780*2</f>
        <v>186720</v>
      </c>
      <c r="E38" s="84"/>
    </row>
    <row r="39" spans="1:5" s="6" customFormat="1" ht="41.25" customHeight="1" x14ac:dyDescent="0.25">
      <c r="A39" s="64" t="s">
        <v>326</v>
      </c>
      <c r="B39" s="69" t="s">
        <v>344</v>
      </c>
      <c r="C39" s="65"/>
      <c r="D39" s="66">
        <v>4963.6000000000004</v>
      </c>
      <c r="E39" s="84"/>
    </row>
    <row r="40" spans="1:5" s="6" customFormat="1" ht="36" customHeight="1" x14ac:dyDescent="0.25">
      <c r="A40" s="64" t="s">
        <v>360</v>
      </c>
      <c r="B40" s="69" t="s">
        <v>309</v>
      </c>
      <c r="C40" s="63"/>
      <c r="D40" s="64">
        <v>13125.6</v>
      </c>
      <c r="E40" s="84"/>
    </row>
    <row r="41" spans="1:5" s="6" customFormat="1" ht="30.75" customHeight="1" x14ac:dyDescent="0.25">
      <c r="A41" s="64" t="s">
        <v>361</v>
      </c>
      <c r="B41" s="69" t="s">
        <v>367</v>
      </c>
      <c r="C41" s="65" t="s">
        <v>368</v>
      </c>
      <c r="D41" s="66">
        <v>12698.33</v>
      </c>
      <c r="E41" s="84"/>
    </row>
    <row r="42" spans="1:5" s="6" customFormat="1" ht="33.75" customHeight="1" x14ac:dyDescent="0.25">
      <c r="A42" s="64" t="s">
        <v>327</v>
      </c>
      <c r="B42" s="69" t="s">
        <v>342</v>
      </c>
      <c r="C42" s="65"/>
      <c r="D42" s="66">
        <v>5365.9</v>
      </c>
      <c r="E42" s="84"/>
    </row>
    <row r="43" spans="1:5" s="6" customFormat="1" ht="54" customHeight="1" x14ac:dyDescent="0.25">
      <c r="A43" s="64" t="s">
        <v>328</v>
      </c>
      <c r="B43" s="87" t="s">
        <v>345</v>
      </c>
      <c r="C43" s="65" t="s">
        <v>369</v>
      </c>
      <c r="D43" s="66">
        <v>3346</v>
      </c>
      <c r="E43" s="84"/>
    </row>
    <row r="44" spans="1:5" s="6" customFormat="1" ht="19.5" customHeight="1" x14ac:dyDescent="0.25">
      <c r="A44" s="64" t="s">
        <v>329</v>
      </c>
      <c r="B44" s="87" t="s">
        <v>379</v>
      </c>
      <c r="C44" s="65" t="s">
        <v>348</v>
      </c>
      <c r="D44" s="66">
        <v>1050</v>
      </c>
      <c r="E44" s="84"/>
    </row>
    <row r="45" spans="1:5" s="6" customFormat="1" ht="54.75" customHeight="1" x14ac:dyDescent="0.25">
      <c r="A45" s="64" t="s">
        <v>330</v>
      </c>
      <c r="B45" s="87" t="s">
        <v>372</v>
      </c>
      <c r="C45" s="65" t="s">
        <v>375</v>
      </c>
      <c r="D45" s="66">
        <v>7280</v>
      </c>
      <c r="E45" s="84"/>
    </row>
    <row r="46" spans="1:5" s="6" customFormat="1" ht="35.25" customHeight="1" x14ac:dyDescent="0.25">
      <c r="A46" s="64" t="s">
        <v>331</v>
      </c>
      <c r="B46" s="69" t="s">
        <v>346</v>
      </c>
      <c r="C46" s="65" t="s">
        <v>347</v>
      </c>
      <c r="D46" s="66">
        <v>7125</v>
      </c>
      <c r="E46" s="84"/>
    </row>
    <row r="47" spans="1:5" s="6" customFormat="1" ht="43.5" customHeight="1" x14ac:dyDescent="0.25">
      <c r="A47" s="64" t="s">
        <v>332</v>
      </c>
      <c r="B47" s="69" t="s">
        <v>356</v>
      </c>
      <c r="C47" s="65" t="s">
        <v>349</v>
      </c>
      <c r="D47" s="66">
        <v>23464</v>
      </c>
      <c r="E47" s="84"/>
    </row>
    <row r="48" spans="1:5" s="6" customFormat="1" ht="34.5" customHeight="1" x14ac:dyDescent="0.25">
      <c r="A48" s="64" t="s">
        <v>333</v>
      </c>
      <c r="B48" s="69" t="s">
        <v>374</v>
      </c>
      <c r="C48" s="65" t="s">
        <v>349</v>
      </c>
      <c r="D48" s="66">
        <v>1540.46</v>
      </c>
      <c r="E48" s="84"/>
    </row>
    <row r="49" spans="1:5" s="6" customFormat="1" ht="30.75" customHeight="1" x14ac:dyDescent="0.25">
      <c r="A49" s="64" t="s">
        <v>362</v>
      </c>
      <c r="B49" s="67" t="s">
        <v>352</v>
      </c>
      <c r="C49" s="65"/>
      <c r="D49" s="66">
        <v>5000</v>
      </c>
      <c r="E49" s="84"/>
    </row>
    <row r="50" spans="1:5" s="6" customFormat="1" ht="21" customHeight="1" x14ac:dyDescent="0.25">
      <c r="A50" s="64" t="s">
        <v>334</v>
      </c>
      <c r="B50" s="67" t="s">
        <v>351</v>
      </c>
      <c r="C50" s="65"/>
      <c r="D50" s="66">
        <v>5000</v>
      </c>
      <c r="E50" s="84"/>
    </row>
    <row r="51" spans="1:5" s="6" customFormat="1" ht="39" customHeight="1" x14ac:dyDescent="0.25">
      <c r="A51" s="64" t="s">
        <v>335</v>
      </c>
      <c r="B51" s="67" t="s">
        <v>353</v>
      </c>
      <c r="C51" s="65"/>
      <c r="D51" s="66">
        <v>9000</v>
      </c>
      <c r="E51" s="84"/>
    </row>
    <row r="52" spans="1:5" s="6" customFormat="1" ht="26.25" customHeight="1" x14ac:dyDescent="0.25">
      <c r="A52" s="64" t="s">
        <v>336</v>
      </c>
      <c r="B52" s="70" t="s">
        <v>371</v>
      </c>
      <c r="C52" s="65" t="s">
        <v>370</v>
      </c>
      <c r="D52" s="66">
        <f>64*250</f>
        <v>16000</v>
      </c>
      <c r="E52" s="84"/>
    </row>
    <row r="53" spans="1:5" s="6" customFormat="1" ht="23.25" customHeight="1" x14ac:dyDescent="0.25">
      <c r="A53" s="64" t="s">
        <v>337</v>
      </c>
      <c r="B53" s="71" t="s">
        <v>354</v>
      </c>
      <c r="C53" s="65" t="s">
        <v>355</v>
      </c>
      <c r="D53" s="66">
        <v>2875</v>
      </c>
      <c r="E53" s="84"/>
    </row>
    <row r="54" spans="1:5" s="6" customFormat="1" ht="21" customHeight="1" x14ac:dyDescent="0.25">
      <c r="A54" s="64" t="s">
        <v>363</v>
      </c>
      <c r="B54" s="71" t="s">
        <v>359</v>
      </c>
      <c r="C54" s="65"/>
      <c r="D54" s="66">
        <v>2896</v>
      </c>
      <c r="E54" s="84"/>
    </row>
    <row r="55" spans="1:5" s="6" customFormat="1" ht="39" customHeight="1" x14ac:dyDescent="0.25">
      <c r="A55" s="64" t="s">
        <v>364</v>
      </c>
      <c r="B55" s="70" t="s">
        <v>357</v>
      </c>
      <c r="C55" s="65" t="s">
        <v>376</v>
      </c>
      <c r="D55" s="66">
        <v>7499</v>
      </c>
      <c r="E55" s="84"/>
    </row>
    <row r="56" spans="1:5" s="6" customFormat="1" ht="27" customHeight="1" x14ac:dyDescent="0.25">
      <c r="A56" s="64" t="s">
        <v>365</v>
      </c>
      <c r="B56" s="68" t="s">
        <v>338</v>
      </c>
      <c r="C56" s="63"/>
      <c r="D56" s="64">
        <f>0.1*SUM(D30:D55)</f>
        <v>94055.471799999999</v>
      </c>
      <c r="E56" s="85"/>
    </row>
    <row r="57" spans="1:5" s="6" customFormat="1" ht="21.75" customHeight="1" x14ac:dyDescent="0.25">
      <c r="A57" s="64" t="s">
        <v>366</v>
      </c>
      <c r="B57" s="76" t="s">
        <v>350</v>
      </c>
      <c r="C57" s="74"/>
      <c r="D57" s="75">
        <f>SUM(D30:D56)</f>
        <v>1034610.1897999998</v>
      </c>
      <c r="E57" s="85"/>
    </row>
    <row r="58" spans="1:5" s="6" customFormat="1" ht="33" customHeight="1" x14ac:dyDescent="0.25">
      <c r="A58" s="64" t="s">
        <v>373</v>
      </c>
      <c r="B58" s="76" t="s">
        <v>380</v>
      </c>
      <c r="C58" s="77"/>
      <c r="D58" s="78">
        <f>D23-D57+D29</f>
        <v>635922.07020000007</v>
      </c>
      <c r="E58" s="85"/>
    </row>
    <row r="59" spans="1:5" x14ac:dyDescent="0.25">
      <c r="A59" s="115" t="s">
        <v>190</v>
      </c>
      <c r="B59" s="115"/>
      <c r="C59" s="115"/>
      <c r="D59" s="115"/>
      <c r="E59" s="81"/>
    </row>
    <row r="60" spans="1:5" x14ac:dyDescent="0.25">
      <c r="A60" s="4">
        <v>21</v>
      </c>
      <c r="B60" s="20" t="s">
        <v>191</v>
      </c>
      <c r="C60" s="5" t="s">
        <v>6</v>
      </c>
      <c r="D60" s="8">
        <v>0</v>
      </c>
      <c r="E60" s="81"/>
    </row>
    <row r="61" spans="1:5" x14ac:dyDescent="0.25">
      <c r="A61" s="4">
        <v>22</v>
      </c>
      <c r="B61" s="20" t="s">
        <v>192</v>
      </c>
      <c r="C61" s="5" t="s">
        <v>6</v>
      </c>
      <c r="D61" s="8">
        <v>0</v>
      </c>
      <c r="E61" s="81"/>
    </row>
    <row r="62" spans="1:5" ht="31.5" x14ac:dyDescent="0.25">
      <c r="A62" s="4">
        <v>23</v>
      </c>
      <c r="B62" s="20" t="s">
        <v>193</v>
      </c>
      <c r="C62" s="5" t="s">
        <v>6</v>
      </c>
      <c r="D62" s="8">
        <v>0</v>
      </c>
      <c r="E62" s="81"/>
    </row>
    <row r="63" spans="1:5" x14ac:dyDescent="0.25">
      <c r="A63" s="4">
        <v>24</v>
      </c>
      <c r="B63" s="20" t="s">
        <v>194</v>
      </c>
      <c r="C63" s="5" t="s">
        <v>13</v>
      </c>
      <c r="D63" s="8">
        <v>0</v>
      </c>
      <c r="E63" s="81"/>
    </row>
    <row r="64" spans="1:5" x14ac:dyDescent="0.25">
      <c r="A64" s="95" t="s">
        <v>119</v>
      </c>
      <c r="B64" s="95"/>
      <c r="C64" s="95"/>
      <c r="D64" s="95"/>
      <c r="E64" s="81"/>
    </row>
    <row r="65" spans="1:5" ht="31.5" x14ac:dyDescent="0.25">
      <c r="A65" s="4">
        <v>25</v>
      </c>
      <c r="B65" s="19" t="s">
        <v>120</v>
      </c>
      <c r="C65" s="5" t="s">
        <v>13</v>
      </c>
      <c r="D65" s="72"/>
      <c r="E65" s="81"/>
    </row>
    <row r="66" spans="1:5" x14ac:dyDescent="0.25">
      <c r="A66" s="4">
        <v>26</v>
      </c>
      <c r="B66" s="9" t="s">
        <v>125</v>
      </c>
      <c r="C66" s="5" t="s">
        <v>13</v>
      </c>
      <c r="D66" s="72">
        <v>0</v>
      </c>
      <c r="E66" s="81"/>
    </row>
    <row r="67" spans="1:5" x14ac:dyDescent="0.25">
      <c r="A67" s="4">
        <v>27</v>
      </c>
      <c r="B67" s="9" t="s">
        <v>126</v>
      </c>
      <c r="C67" s="5" t="s">
        <v>13</v>
      </c>
      <c r="D67" s="72">
        <v>0</v>
      </c>
      <c r="E67" s="81"/>
    </row>
    <row r="68" spans="1:5" ht="31.5" x14ac:dyDescent="0.25">
      <c r="A68" s="4">
        <v>28</v>
      </c>
      <c r="B68" s="19" t="s">
        <v>121</v>
      </c>
      <c r="C68" s="5" t="s">
        <v>13</v>
      </c>
      <c r="D68" s="72"/>
      <c r="E68" s="81"/>
    </row>
    <row r="69" spans="1:5" x14ac:dyDescent="0.25">
      <c r="A69" s="4">
        <v>29</v>
      </c>
      <c r="B69" s="9" t="s">
        <v>125</v>
      </c>
      <c r="C69" s="5" t="s">
        <v>13</v>
      </c>
      <c r="D69" s="72">
        <v>0</v>
      </c>
      <c r="E69" s="81"/>
    </row>
    <row r="70" spans="1:5" x14ac:dyDescent="0.25">
      <c r="A70" s="4">
        <v>30</v>
      </c>
      <c r="B70" s="9" t="s">
        <v>126</v>
      </c>
      <c r="C70" s="5" t="s">
        <v>13</v>
      </c>
      <c r="D70" s="72">
        <v>239846.42299999998</v>
      </c>
      <c r="E70" s="81"/>
    </row>
    <row r="71" spans="1:5" x14ac:dyDescent="0.25">
      <c r="A71" s="95" t="s">
        <v>195</v>
      </c>
      <c r="B71" s="95"/>
      <c r="C71" s="95"/>
      <c r="D71" s="95"/>
      <c r="E71" s="81"/>
    </row>
    <row r="72" spans="1:5" ht="32.25" customHeight="1" x14ac:dyDescent="0.25">
      <c r="A72" s="116">
        <v>31</v>
      </c>
      <c r="B72" s="19" t="s">
        <v>91</v>
      </c>
      <c r="C72" s="5" t="s">
        <v>5</v>
      </c>
      <c r="D72" s="8" t="s">
        <v>256</v>
      </c>
      <c r="E72" s="8" t="s">
        <v>246</v>
      </c>
    </row>
    <row r="73" spans="1:5" x14ac:dyDescent="0.25">
      <c r="A73" s="117"/>
      <c r="B73" s="19" t="s">
        <v>59</v>
      </c>
      <c r="C73" s="5" t="s">
        <v>5</v>
      </c>
      <c r="D73" s="8" t="s">
        <v>241</v>
      </c>
      <c r="E73" s="8" t="s">
        <v>241</v>
      </c>
    </row>
    <row r="74" spans="1:5" x14ac:dyDescent="0.25">
      <c r="A74" s="117"/>
      <c r="B74" s="19" t="s">
        <v>122</v>
      </c>
      <c r="C74" s="5" t="s">
        <v>98</v>
      </c>
      <c r="D74" s="8">
        <v>7353.5990000000002</v>
      </c>
      <c r="E74" s="8">
        <v>4660.5630000000001</v>
      </c>
    </row>
    <row r="75" spans="1:5" x14ac:dyDescent="0.25">
      <c r="A75" s="117"/>
      <c r="B75" s="19" t="s">
        <v>196</v>
      </c>
      <c r="C75" s="5" t="s">
        <v>13</v>
      </c>
      <c r="D75" s="57">
        <v>84474.61</v>
      </c>
      <c r="E75" s="57">
        <v>49977.1</v>
      </c>
    </row>
    <row r="76" spans="1:5" x14ac:dyDescent="0.25">
      <c r="A76" s="117"/>
      <c r="B76" s="9" t="s">
        <v>197</v>
      </c>
      <c r="C76" s="5" t="s">
        <v>13</v>
      </c>
      <c r="D76" s="58">
        <v>57325.33</v>
      </c>
      <c r="E76" s="58">
        <v>35105.32</v>
      </c>
    </row>
    <row r="77" spans="1:5" x14ac:dyDescent="0.25">
      <c r="A77" s="117"/>
      <c r="B77" s="9" t="s">
        <v>198</v>
      </c>
      <c r="C77" s="5" t="s">
        <v>13</v>
      </c>
      <c r="D77" s="58">
        <f>D75-D76</f>
        <v>27149.279999999999</v>
      </c>
      <c r="E77" s="58">
        <f>E75-E76</f>
        <v>14871.779999999999</v>
      </c>
    </row>
    <row r="78" spans="1:5" ht="31.5" x14ac:dyDescent="0.25">
      <c r="A78" s="117"/>
      <c r="B78" s="9" t="s">
        <v>201</v>
      </c>
      <c r="C78" s="5" t="s">
        <v>13</v>
      </c>
      <c r="D78" s="121" t="s">
        <v>316</v>
      </c>
      <c r="E78" s="122"/>
    </row>
    <row r="79" spans="1:5" ht="31.5" x14ac:dyDescent="0.25">
      <c r="A79" s="117"/>
      <c r="B79" s="9" t="s">
        <v>200</v>
      </c>
      <c r="C79" s="5" t="s">
        <v>13</v>
      </c>
      <c r="D79" s="121" t="s">
        <v>316</v>
      </c>
      <c r="E79" s="122"/>
    </row>
    <row r="80" spans="1:5" ht="48.75" customHeight="1" x14ac:dyDescent="0.25">
      <c r="A80" s="117"/>
      <c r="B80" s="9" t="s">
        <v>199</v>
      </c>
      <c r="C80" s="5" t="s">
        <v>13</v>
      </c>
      <c r="D80" s="121" t="s">
        <v>316</v>
      </c>
      <c r="E80" s="122"/>
    </row>
    <row r="81" spans="1:5" ht="85.5" customHeight="1" x14ac:dyDescent="0.25">
      <c r="A81" s="118"/>
      <c r="B81" s="19" t="s">
        <v>202</v>
      </c>
      <c r="C81" s="5" t="s">
        <v>13</v>
      </c>
      <c r="D81" s="8">
        <v>0</v>
      </c>
      <c r="E81" s="8">
        <v>0</v>
      </c>
    </row>
    <row r="82" spans="1:5" x14ac:dyDescent="0.25">
      <c r="A82" s="95" t="s">
        <v>203</v>
      </c>
      <c r="B82" s="95"/>
      <c r="C82" s="95"/>
      <c r="D82" s="95"/>
      <c r="E82" s="81"/>
    </row>
    <row r="83" spans="1:5" x14ac:dyDescent="0.25">
      <c r="A83" s="4">
        <v>32</v>
      </c>
      <c r="B83" s="20" t="s">
        <v>191</v>
      </c>
      <c r="C83" s="5" t="s">
        <v>6</v>
      </c>
      <c r="D83" s="8">
        <v>0</v>
      </c>
      <c r="E83" s="81"/>
    </row>
    <row r="84" spans="1:5" x14ac:dyDescent="0.25">
      <c r="A84" s="4">
        <v>33</v>
      </c>
      <c r="B84" s="20" t="s">
        <v>192</v>
      </c>
      <c r="C84" s="5" t="s">
        <v>6</v>
      </c>
      <c r="D84" s="8">
        <v>0</v>
      </c>
      <c r="E84" s="81"/>
    </row>
    <row r="85" spans="1:5" ht="31.5" x14ac:dyDescent="0.25">
      <c r="A85" s="4">
        <v>34</v>
      </c>
      <c r="B85" s="20" t="s">
        <v>193</v>
      </c>
      <c r="C85" s="5" t="s">
        <v>6</v>
      </c>
      <c r="D85" s="8">
        <v>0</v>
      </c>
      <c r="E85" s="81"/>
    </row>
    <row r="86" spans="1:5" x14ac:dyDescent="0.25">
      <c r="A86" s="4">
        <v>35</v>
      </c>
      <c r="B86" s="20" t="s">
        <v>194</v>
      </c>
      <c r="C86" s="5" t="s">
        <v>13</v>
      </c>
      <c r="D86" s="8">
        <v>0</v>
      </c>
      <c r="E86" s="81"/>
    </row>
    <row r="87" spans="1:5" x14ac:dyDescent="0.25">
      <c r="A87" s="95" t="s">
        <v>204</v>
      </c>
      <c r="B87" s="95"/>
      <c r="C87" s="95"/>
      <c r="D87" s="95"/>
      <c r="E87" s="81"/>
    </row>
    <row r="88" spans="1:5" ht="31.5" x14ac:dyDescent="0.25">
      <c r="A88" s="4">
        <v>36</v>
      </c>
      <c r="B88" s="20" t="s">
        <v>205</v>
      </c>
      <c r="C88" s="5" t="s">
        <v>6</v>
      </c>
      <c r="D88" s="8">
        <v>0</v>
      </c>
      <c r="E88" s="81"/>
    </row>
    <row r="89" spans="1:5" x14ac:dyDescent="0.25">
      <c r="A89" s="4">
        <v>37</v>
      </c>
      <c r="B89" s="20" t="s">
        <v>206</v>
      </c>
      <c r="C89" s="5" t="s">
        <v>6</v>
      </c>
      <c r="D89" s="8">
        <v>0</v>
      </c>
      <c r="E89" s="81"/>
    </row>
    <row r="90" spans="1:5" ht="31.5" x14ac:dyDescent="0.25">
      <c r="A90" s="4">
        <v>38</v>
      </c>
      <c r="B90" s="20" t="s">
        <v>207</v>
      </c>
      <c r="C90" s="5" t="s">
        <v>13</v>
      </c>
      <c r="D90" s="8">
        <v>0</v>
      </c>
      <c r="E90" s="81"/>
    </row>
  </sheetData>
  <mergeCells count="13">
    <mergeCell ref="A5:D5"/>
    <mergeCell ref="C1:D4"/>
    <mergeCell ref="A10:D10"/>
    <mergeCell ref="A27:D27"/>
    <mergeCell ref="A82:D82"/>
    <mergeCell ref="D78:E78"/>
    <mergeCell ref="D79:E79"/>
    <mergeCell ref="D80:E80"/>
    <mergeCell ref="A87:D87"/>
    <mergeCell ref="A59:D59"/>
    <mergeCell ref="A64:D64"/>
    <mergeCell ref="A71:D71"/>
    <mergeCell ref="A72:A81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2020-10-16T06:31:42Z</dcterms:modified>
</cp:coreProperties>
</file>