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6" i="1" l="1"/>
  <c r="I33" i="1"/>
  <c r="I29" i="1"/>
  <c r="I8" i="1"/>
  <c r="I46" i="1" l="1"/>
  <c r="I50" i="1"/>
  <c r="I54" i="1"/>
  <c r="I55" i="1" s="1"/>
  <c r="I26" i="1"/>
  <c r="I22" i="1"/>
  <c r="I20" i="1"/>
  <c r="I19" i="1"/>
  <c r="I17" i="1"/>
  <c r="I16" i="1"/>
  <c r="I15" i="1"/>
  <c r="I14" i="1"/>
  <c r="I13" i="1"/>
  <c r="I12" i="1"/>
  <c r="I11" i="1"/>
  <c r="I27" i="1" l="1"/>
  <c r="I28" i="1" s="1"/>
</calcChain>
</file>

<file path=xl/sharedStrings.xml><?xml version="1.0" encoding="utf-8"?>
<sst xmlns="http://schemas.openxmlformats.org/spreadsheetml/2006/main" count="89" uniqueCount="82">
  <si>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</si>
  <si>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</si>
  <si>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</si>
  <si>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</si>
  <si>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</si>
  <si>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</si>
  <si>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</si>
  <si>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</si>
  <si>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</si>
  <si>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</si>
  <si>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</si>
  <si>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</si>
  <si>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</si>
  <si>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</si>
  <si>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</si>
  <si>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</si>
  <si>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</si>
  <si>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</si>
  <si>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</si>
  <si>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</si>
  <si>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</si>
  <si>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</si>
  <si>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</si>
  <si>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</si>
  <si>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</si>
  <si>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</si>
  <si>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</si>
  <si>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</si>
  <si>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</si>
  <si>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</si>
  <si>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</si>
  <si>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Замена участка трубопровода системы отопления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</si>
  <si>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</si>
  <si>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</si>
  <si>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</si>
  <si>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</si>
  <si>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</si>
  <si>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</si>
  <si>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>25 п.м.</t>
  </si>
  <si>
    <t>Прочистка системы горячего водоснабжения под аркой</t>
  </si>
  <si>
    <t>5 патрона</t>
  </si>
  <si>
    <t>555.6</t>
  </si>
  <si>
    <t xml:space="preserve">d=20мм 3шт, </t>
  </si>
  <si>
    <t>1010.2</t>
  </si>
  <si>
    <t>Ремонт подъезда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</si>
  <si>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</si>
  <si>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</si>
  <si>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</si>
  <si>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</si>
  <si>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Установка ящика для показаний приборов учета</t>
  </si>
  <si>
    <t>Установка почтовых ящиков</t>
  </si>
  <si>
    <t>12шт</t>
  </si>
  <si>
    <t>Замена кранов системы водоснабжения, отопления</t>
  </si>
  <si>
    <t>Биллинг прибора учета тепловой энергии</t>
  </si>
  <si>
    <t>Отчет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48 за период с 01.07.2012 по 31.12.2013г.</t>
  </si>
  <si>
    <t>Содержание придомовой территорории с обслуживанием мусоропроводов</t>
  </si>
  <si>
    <t>2550 руб./мес</t>
  </si>
  <si>
    <t>1045 руб./мес</t>
  </si>
  <si>
    <t>330,44 руб./мес.</t>
  </si>
  <si>
    <t>614,99 руб./мес.</t>
  </si>
  <si>
    <t>1239,17 руб./мес.</t>
  </si>
  <si>
    <t>312,08 руб./мес.</t>
  </si>
  <si>
    <t>Промывка системы отопление</t>
  </si>
  <si>
    <t>2 раза в год</t>
  </si>
  <si>
    <t>428,35 руб. 3 раза</t>
  </si>
  <si>
    <t>Паспортно-регистрационныая служба</t>
  </si>
  <si>
    <t>по договору 137,68 руб./мес.</t>
  </si>
  <si>
    <t>Услуги банка за сбор денежных средств</t>
  </si>
  <si>
    <t>по договору 174,40 руб./мес.</t>
  </si>
  <si>
    <t>Непредвиденные расходы:</t>
  </si>
  <si>
    <t>Уборка снега скозырьков</t>
  </si>
  <si>
    <t>1шт. 3 раза по 350руб.</t>
  </si>
  <si>
    <t>Посыпка пешеходных дорожек отсевом</t>
  </si>
  <si>
    <t>2870 руб./3 раза (просьба памперсы не бросать)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</si>
  <si>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</si>
  <si>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</si>
  <si>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</si>
  <si>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t>2 раза по 1875руб.</t>
  </si>
  <si>
    <t>3 п.м.</t>
  </si>
  <si>
    <t>Установка пластиковых окон</t>
  </si>
  <si>
    <t>4 шт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</si>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</sst>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Layout" topLeftCell="A52" zoomScaleNormal="100" workbookViewId="0">
      <selection activeCell="I63" sqref="I63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x14ac:dyDescent="0.25">
      <c r="A1" s="28" t="s">
        <v>54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ht="27.75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9.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6.5" thickBot="1" x14ac:dyDescent="0.3">
      <c r="A5" s="29" t="s">
        <v>22</v>
      </c>
      <c r="B5" s="30"/>
      <c r="C5" s="30"/>
      <c r="D5" s="31"/>
      <c r="E5" s="31"/>
      <c r="F5" s="31"/>
      <c r="G5" s="31"/>
      <c r="H5" s="31"/>
      <c r="I5" s="32"/>
    </row>
    <row r="6" spans="1:9" ht="16.5" thickBot="1" x14ac:dyDescent="0.3">
      <c r="A6" s="2"/>
      <c r="B6" s="30" t="s">
        <v>0</v>
      </c>
      <c r="C6" s="30"/>
      <c r="D6" s="30"/>
      <c r="E6" s="30"/>
      <c r="F6" s="30"/>
      <c r="G6" s="30"/>
      <c r="H6" s="3"/>
      <c r="I6" s="16">
        <v>154878.23000000001</v>
      </c>
    </row>
    <row r="7" spans="1:9" ht="16.5" thickBot="1" x14ac:dyDescent="0.3">
      <c r="A7" s="2"/>
      <c r="B7" s="30" t="s">
        <v>1</v>
      </c>
      <c r="C7" s="30"/>
      <c r="D7" s="30"/>
      <c r="E7" s="30"/>
      <c r="F7" s="30"/>
      <c r="G7" s="30"/>
      <c r="H7" s="3"/>
      <c r="I7" s="16">
        <v>120754</v>
      </c>
    </row>
    <row r="8" spans="1:9" ht="16.5" thickBot="1" x14ac:dyDescent="0.3">
      <c r="A8" s="2"/>
      <c r="B8" s="30" t="s">
        <v>2</v>
      </c>
      <c r="C8" s="30"/>
      <c r="D8" s="30"/>
      <c r="E8" s="30"/>
      <c r="F8" s="30"/>
      <c r="G8" s="30"/>
      <c r="H8" s="3"/>
      <c r="I8" s="16">
        <f>I7-I6</f>
        <v>-34124.23000000001</v>
      </c>
    </row>
    <row r="9" spans="1:9" ht="15.75" x14ac:dyDescent="0.25">
      <c r="A9" s="33" t="s">
        <v>3</v>
      </c>
      <c r="B9" s="34"/>
      <c r="C9" s="34"/>
      <c r="D9" s="34"/>
      <c r="E9" s="34"/>
      <c r="F9" s="34"/>
      <c r="G9" s="34"/>
      <c r="H9" s="34"/>
      <c r="I9" s="35"/>
    </row>
    <row r="10" spans="1:9" ht="15.75" customHeight="1" x14ac:dyDescent="0.25">
      <c r="A10" s="18"/>
      <c r="B10" s="36" t="s">
        <v>20</v>
      </c>
      <c r="C10" s="37"/>
      <c r="D10" s="37"/>
      <c r="E10" s="37"/>
      <c r="F10" s="37"/>
      <c r="G10" s="38"/>
      <c r="H10" s="11" t="s">
        <v>21</v>
      </c>
      <c r="I10" s="11" t="s">
        <v>24</v>
      </c>
    </row>
    <row r="11" spans="1:9" ht="15.75" customHeight="1" x14ac:dyDescent="0.25">
      <c r="A11" s="11">
        <v>1</v>
      </c>
      <c r="B11" s="25" t="s">
        <v>55</v>
      </c>
      <c r="C11" s="26"/>
      <c r="D11" s="26"/>
      <c r="E11" s="26"/>
      <c r="F11" s="26"/>
      <c r="G11" s="27"/>
      <c r="H11" s="13" t="s">
        <v>56</v>
      </c>
      <c r="I11" s="13">
        <f>2550*18</f>
        <v>45900</v>
      </c>
    </row>
    <row r="12" spans="1:9" ht="15.75" customHeight="1" x14ac:dyDescent="0.25">
      <c r="A12" s="11">
        <v>2</v>
      </c>
      <c r="B12" s="25" t="s">
        <v>4</v>
      </c>
      <c r="C12" s="26"/>
      <c r="D12" s="26"/>
      <c r="E12" s="26"/>
      <c r="F12" s="26"/>
      <c r="G12" s="27"/>
      <c r="H12" s="13" t="s">
        <v>57</v>
      </c>
      <c r="I12" s="19">
        <f>1045*18</f>
        <v>18810</v>
      </c>
    </row>
    <row r="13" spans="1:9" ht="15.75" customHeight="1" x14ac:dyDescent="0.25">
      <c r="A13" s="11">
        <v>3</v>
      </c>
      <c r="B13" s="25" t="s">
        <v>6</v>
      </c>
      <c r="C13" s="26"/>
      <c r="D13" s="26"/>
      <c r="E13" s="26"/>
      <c r="F13" s="26"/>
      <c r="G13" s="27"/>
      <c r="H13" s="11" t="s">
        <v>58</v>
      </c>
      <c r="I13" s="15">
        <f>330.44*18</f>
        <v>5947.92</v>
      </c>
    </row>
    <row r="14" spans="1:9" ht="15.75" customHeight="1" x14ac:dyDescent="0.25">
      <c r="A14" s="11">
        <v>4</v>
      </c>
      <c r="B14" s="25" t="s">
        <v>7</v>
      </c>
      <c r="C14" s="26"/>
      <c r="D14" s="26"/>
      <c r="E14" s="26"/>
      <c r="F14" s="26"/>
      <c r="G14" s="27"/>
      <c r="H14" s="11" t="s">
        <v>59</v>
      </c>
      <c r="I14" s="15">
        <f>614.99*18</f>
        <v>11069.82</v>
      </c>
    </row>
    <row r="15" spans="1:9" ht="15.75" customHeight="1" x14ac:dyDescent="0.25">
      <c r="A15" s="11">
        <v>5</v>
      </c>
      <c r="B15" s="25" t="s">
        <v>8</v>
      </c>
      <c r="C15" s="26"/>
      <c r="D15" s="26"/>
      <c r="E15" s="26"/>
      <c r="F15" s="26"/>
      <c r="G15" s="27"/>
      <c r="H15" s="11" t="s">
        <v>60</v>
      </c>
      <c r="I15" s="15">
        <f>1239.17*18</f>
        <v>22305.06</v>
      </c>
    </row>
    <row r="16" spans="1:9" ht="15.75" customHeight="1" x14ac:dyDescent="0.25">
      <c r="A16" s="11">
        <v>6</v>
      </c>
      <c r="B16" s="25" t="s">
        <v>9</v>
      </c>
      <c r="C16" s="26"/>
      <c r="D16" s="26"/>
      <c r="E16" s="26"/>
      <c r="F16" s="26"/>
      <c r="G16" s="27"/>
      <c r="H16" s="11" t="s">
        <v>61</v>
      </c>
      <c r="I16" s="15">
        <f>312.08*18</f>
        <v>5617.44</v>
      </c>
    </row>
    <row r="17" spans="1:9" ht="38.25" customHeight="1" x14ac:dyDescent="0.25">
      <c r="A17" s="11">
        <v>7</v>
      </c>
      <c r="B17" s="25" t="s">
        <v>62</v>
      </c>
      <c r="C17" s="26"/>
      <c r="D17" s="26"/>
      <c r="E17" s="26"/>
      <c r="F17" s="26"/>
      <c r="G17" s="27"/>
      <c r="H17" s="11" t="s">
        <v>63</v>
      </c>
      <c r="I17" s="15">
        <f>2600*2</f>
        <v>5200</v>
      </c>
    </row>
    <row r="18" spans="1:9" ht="38.25" customHeight="1" x14ac:dyDescent="0.25">
      <c r="A18" s="11">
        <v>8</v>
      </c>
      <c r="B18" s="25" t="s">
        <v>10</v>
      </c>
      <c r="C18" s="26"/>
      <c r="D18" s="26"/>
      <c r="E18" s="26"/>
      <c r="F18" s="26"/>
      <c r="G18" s="27"/>
      <c r="H18" s="11" t="s">
        <v>64</v>
      </c>
      <c r="I18" s="15">
        <v>1285.06</v>
      </c>
    </row>
    <row r="19" spans="1:9" ht="15.75" customHeight="1" x14ac:dyDescent="0.25">
      <c r="A19" s="11">
        <v>9</v>
      </c>
      <c r="B19" s="25" t="s">
        <v>65</v>
      </c>
      <c r="C19" s="26"/>
      <c r="D19" s="26"/>
      <c r="E19" s="26"/>
      <c r="F19" s="26"/>
      <c r="G19" s="27"/>
      <c r="H19" s="11" t="s">
        <v>66</v>
      </c>
      <c r="I19" s="12">
        <f>137.68*18</f>
        <v>2478.2400000000002</v>
      </c>
    </row>
    <row r="20" spans="1:9" ht="18.75" customHeight="1" x14ac:dyDescent="0.25">
      <c r="A20" s="11">
        <v>10</v>
      </c>
      <c r="B20" s="25" t="s">
        <v>67</v>
      </c>
      <c r="C20" s="26"/>
      <c r="D20" s="26"/>
      <c r="E20" s="26"/>
      <c r="F20" s="26"/>
      <c r="G20" s="27"/>
      <c r="H20" s="12" t="s">
        <v>68</v>
      </c>
      <c r="I20" s="13">
        <f>174.4*18</f>
        <v>3139.2000000000003</v>
      </c>
    </row>
    <row r="21" spans="1:9" ht="18.75" customHeight="1" x14ac:dyDescent="0.25">
      <c r="A21" s="11">
        <v>11</v>
      </c>
      <c r="B21" s="25" t="s">
        <v>69</v>
      </c>
      <c r="C21" s="26"/>
      <c r="D21" s="26"/>
      <c r="E21" s="26"/>
      <c r="F21" s="26"/>
      <c r="G21" s="27"/>
      <c r="H21" s="11"/>
      <c r="I21" s="13"/>
    </row>
    <row r="22" spans="1:9" ht="16.5" customHeight="1" x14ac:dyDescent="0.25">
      <c r="A22" s="11">
        <v>12</v>
      </c>
      <c r="B22" s="25" t="s">
        <v>70</v>
      </c>
      <c r="C22" s="26"/>
      <c r="D22" s="26"/>
      <c r="E22" s="26"/>
      <c r="F22" s="26"/>
      <c r="G22" s="27"/>
      <c r="H22" s="11" t="s">
        <v>71</v>
      </c>
      <c r="I22" s="13">
        <f>350*3</f>
        <v>1050</v>
      </c>
    </row>
    <row r="23" spans="1:9" ht="16.5" customHeight="1" x14ac:dyDescent="0.25">
      <c r="A23" s="11">
        <v>13</v>
      </c>
      <c r="B23" s="25" t="s">
        <v>72</v>
      </c>
      <c r="C23" s="26"/>
      <c r="D23" s="26"/>
      <c r="E23" s="26"/>
      <c r="F23" s="26"/>
      <c r="G23" s="27"/>
      <c r="H23" s="11"/>
      <c r="I23" s="13">
        <v>375.3</v>
      </c>
    </row>
    <row r="24" spans="1:9" ht="16.5" customHeight="1" x14ac:dyDescent="0.25">
      <c r="A24" s="11">
        <v>14</v>
      </c>
      <c r="B24" s="25" t="s">
        <v>5</v>
      </c>
      <c r="C24" s="26"/>
      <c r="D24" s="26"/>
      <c r="E24" s="26"/>
      <c r="F24" s="26"/>
      <c r="G24" s="27"/>
      <c r="H24" s="11" t="s">
        <v>73</v>
      </c>
      <c r="I24" s="15">
        <v>2870</v>
      </c>
    </row>
    <row r="25" spans="1:9" ht="16.5" customHeight="1" x14ac:dyDescent="0.25">
      <c r="A25" s="11">
        <v>15</v>
      </c>
      <c r="B25" s="25" t="s">
        <v>74</v>
      </c>
      <c r="C25" s="26"/>
      <c r="D25" s="26"/>
      <c r="E25" s="26"/>
      <c r="F25" s="26"/>
      <c r="G25" s="27"/>
      <c r="H25" s="11"/>
      <c r="I25" s="15">
        <v>880</v>
      </c>
    </row>
    <row r="26" spans="1:9" ht="16.5" customHeight="1" x14ac:dyDescent="0.25">
      <c r="A26" s="11">
        <v>16</v>
      </c>
      <c r="B26" s="25" t="s">
        <v>53</v>
      </c>
      <c r="C26" s="26"/>
      <c r="D26" s="26"/>
      <c r="E26" s="26"/>
      <c r="F26" s="26"/>
      <c r="G26" s="27"/>
      <c r="H26" s="12" t="s">
        <v>75</v>
      </c>
      <c r="I26" s="13">
        <f>600*18</f>
        <v>10800</v>
      </c>
    </row>
    <row r="27" spans="1:9" ht="16.5" customHeight="1" thickBot="1" x14ac:dyDescent="0.3">
      <c r="A27" s="11">
        <v>17</v>
      </c>
      <c r="B27" s="50" t="s">
        <v>76</v>
      </c>
      <c r="C27" s="51"/>
      <c r="D27" s="51"/>
      <c r="E27" s="51"/>
      <c r="F27" s="51"/>
      <c r="G27" s="52"/>
      <c r="H27" s="12"/>
      <c r="I27" s="13">
        <f>SUM(I11:I26)*0.1</f>
        <v>13772.803999999998</v>
      </c>
    </row>
    <row r="28" spans="1:9" ht="16.5" customHeight="1" thickBot="1" x14ac:dyDescent="0.3">
      <c r="A28" s="2"/>
      <c r="B28" s="39" t="s">
        <v>11</v>
      </c>
      <c r="C28" s="40"/>
      <c r="D28" s="40"/>
      <c r="E28" s="40"/>
      <c r="F28" s="40"/>
      <c r="G28" s="41"/>
      <c r="H28" s="3"/>
      <c r="I28" s="16">
        <f>SUM(I11:I27)</f>
        <v>151500.84399999998</v>
      </c>
    </row>
    <row r="29" spans="1:9" ht="16.5" customHeight="1" thickBot="1" x14ac:dyDescent="0.3">
      <c r="A29" s="2"/>
      <c r="B29" s="42" t="s">
        <v>12</v>
      </c>
      <c r="C29" s="43"/>
      <c r="D29" s="43"/>
      <c r="E29" s="43"/>
      <c r="F29" s="43"/>
      <c r="G29" s="44"/>
      <c r="H29" s="3"/>
      <c r="I29" s="16">
        <f>I7-I28</f>
        <v>-30746.843999999983</v>
      </c>
    </row>
    <row r="30" spans="1:9" ht="16.5" customHeight="1" thickBot="1" x14ac:dyDescent="0.3">
      <c r="A30" s="29" t="s">
        <v>23</v>
      </c>
      <c r="B30" s="30"/>
      <c r="C30" s="30"/>
      <c r="D30" s="31"/>
      <c r="E30" s="31"/>
      <c r="F30" s="31"/>
      <c r="G30" s="31"/>
      <c r="H30" s="31"/>
      <c r="I30" s="32"/>
    </row>
    <row r="31" spans="1:9" ht="16.5" customHeight="1" thickBot="1" x14ac:dyDescent="0.3">
      <c r="A31" s="6"/>
      <c r="B31" s="48" t="s">
        <v>13</v>
      </c>
      <c r="C31" s="48"/>
      <c r="D31" s="48"/>
      <c r="E31" s="48"/>
      <c r="F31" s="48"/>
      <c r="G31" s="48"/>
      <c r="H31" s="7"/>
      <c r="I31" s="17">
        <v>73231</v>
      </c>
    </row>
    <row r="32" spans="1:9" ht="16.5" customHeight="1" thickBot="1" x14ac:dyDescent="0.3">
      <c r="A32" s="2"/>
      <c r="B32" s="41" t="s">
        <v>14</v>
      </c>
      <c r="C32" s="30"/>
      <c r="D32" s="30"/>
      <c r="E32" s="30"/>
      <c r="F32" s="30"/>
      <c r="G32" s="30"/>
      <c r="H32" s="3"/>
      <c r="I32" s="16">
        <v>50123</v>
      </c>
    </row>
    <row r="33" spans="1:9" ht="16.5" customHeight="1" thickBot="1" x14ac:dyDescent="0.3">
      <c r="A33" s="10"/>
      <c r="B33" s="45" t="s">
        <v>15</v>
      </c>
      <c r="C33" s="46"/>
      <c r="D33" s="46"/>
      <c r="E33" s="46"/>
      <c r="F33" s="46"/>
      <c r="G33" s="46"/>
      <c r="H33" s="9"/>
      <c r="I33" s="16">
        <f>I32-I31</f>
        <v>-23108</v>
      </c>
    </row>
    <row r="34" spans="1:9" ht="16.5" customHeight="1" x14ac:dyDescent="0.25">
      <c r="A34" s="47" t="s">
        <v>3</v>
      </c>
      <c r="B34" s="48"/>
      <c r="C34" s="48"/>
      <c r="D34" s="48"/>
      <c r="E34" s="48"/>
      <c r="F34" s="48"/>
      <c r="G34" s="48"/>
      <c r="H34" s="48"/>
      <c r="I34" s="49"/>
    </row>
    <row r="35" spans="1:9" ht="28.5" customHeight="1" x14ac:dyDescent="0.25">
      <c r="A35" s="18"/>
      <c r="B35" s="36" t="s">
        <v>20</v>
      </c>
      <c r="C35" s="37"/>
      <c r="D35" s="37"/>
      <c r="E35" s="37"/>
      <c r="F35" s="37"/>
      <c r="G35" s="38"/>
      <c r="H35" s="11" t="s">
        <v>21</v>
      </c>
      <c r="I35" s="11" t="s">
        <v>24</v>
      </c>
    </row>
    <row r="36" spans="1:9" ht="15.75" customHeight="1" x14ac:dyDescent="0.25">
      <c r="A36" s="11">
        <v>1</v>
      </c>
      <c r="B36" s="53" t="s">
        <v>39</v>
      </c>
      <c r="C36" s="53"/>
      <c r="D36" s="53"/>
      <c r="E36" s="53"/>
      <c r="F36" s="53"/>
      <c r="G36" s="53"/>
      <c r="H36" s="11"/>
      <c r="I36" s="13">
        <v>1500</v>
      </c>
    </row>
    <row r="37" spans="1:9" ht="15.75" customHeight="1" x14ac:dyDescent="0.25">
      <c r="A37" s="11">
        <v>2</v>
      </c>
      <c r="B37" s="22" t="s">
        <v>18</v>
      </c>
      <c r="C37" s="23"/>
      <c r="D37" s="23"/>
      <c r="E37" s="23"/>
      <c r="F37" s="23"/>
      <c r="G37" s="24"/>
      <c r="H37" s="10" t="s">
        <v>40</v>
      </c>
      <c r="I37" s="14" t="s">
        <v>41</v>
      </c>
    </row>
    <row r="38" spans="1:9" ht="32.25" customHeight="1" x14ac:dyDescent="0.25">
      <c r="A38" s="11">
        <v>3</v>
      </c>
      <c r="B38" s="22" t="s">
        <v>52</v>
      </c>
      <c r="C38" s="23"/>
      <c r="D38" s="23"/>
      <c r="E38" s="23"/>
      <c r="F38" s="23"/>
      <c r="G38" s="24"/>
      <c r="H38" s="11" t="s">
        <v>42</v>
      </c>
      <c r="I38" s="15" t="s">
        <v>43</v>
      </c>
    </row>
    <row r="39" spans="1:9" ht="23.25" customHeight="1" x14ac:dyDescent="0.25">
      <c r="A39" s="11">
        <v>4</v>
      </c>
      <c r="B39" s="22" t="s">
        <v>79</v>
      </c>
      <c r="C39" s="23"/>
      <c r="D39" s="23"/>
      <c r="E39" s="23"/>
      <c r="F39" s="23"/>
      <c r="G39" s="24"/>
      <c r="H39" s="11" t="s">
        <v>80</v>
      </c>
      <c r="I39" s="15">
        <v>29764</v>
      </c>
    </row>
    <row r="40" spans="1:9" ht="15.75" customHeight="1" x14ac:dyDescent="0.25">
      <c r="A40" s="11">
        <v>5</v>
      </c>
      <c r="B40" s="22" t="s">
        <v>17</v>
      </c>
      <c r="C40" s="23"/>
      <c r="D40" s="23"/>
      <c r="E40" s="23"/>
      <c r="F40" s="23"/>
      <c r="G40" s="24"/>
      <c r="H40" s="11" t="s">
        <v>35</v>
      </c>
      <c r="I40" s="15">
        <v>328</v>
      </c>
    </row>
    <row r="41" spans="1:9" ht="20.25" customHeight="1" x14ac:dyDescent="0.25">
      <c r="A41" s="11">
        <v>6</v>
      </c>
      <c r="B41" s="22" t="s">
        <v>19</v>
      </c>
      <c r="C41" s="23"/>
      <c r="D41" s="23"/>
      <c r="E41" s="23"/>
      <c r="F41" s="23"/>
      <c r="G41" s="24"/>
      <c r="H41" s="11" t="s">
        <v>25</v>
      </c>
      <c r="I41" s="15">
        <v>1000</v>
      </c>
    </row>
    <row r="42" spans="1:9" ht="16.5" customHeight="1" x14ac:dyDescent="0.25">
      <c r="A42" s="11">
        <v>7</v>
      </c>
      <c r="B42" s="22" t="s">
        <v>44</v>
      </c>
      <c r="C42" s="23"/>
      <c r="D42" s="23"/>
      <c r="E42" s="23"/>
      <c r="F42" s="23"/>
      <c r="G42" s="24"/>
      <c r="H42" s="11">
        <v>1</v>
      </c>
      <c r="I42" s="15">
        <v>45325</v>
      </c>
    </row>
    <row r="43" spans="1:9" ht="17.25" customHeight="1" x14ac:dyDescent="0.25">
      <c r="A43" s="11">
        <v>8</v>
      </c>
      <c r="B43" s="22" t="s">
        <v>27</v>
      </c>
      <c r="C43" s="23"/>
      <c r="D43" s="23"/>
      <c r="E43" s="23"/>
      <c r="F43" s="23"/>
      <c r="G43" s="24"/>
      <c r="H43" s="11" t="s">
        <v>26</v>
      </c>
      <c r="I43" s="15">
        <v>236.5</v>
      </c>
    </row>
    <row r="44" spans="1:9" ht="17.25" customHeight="1" x14ac:dyDescent="0.25">
      <c r="A44" s="11">
        <v>9</v>
      </c>
      <c r="B44" s="22" t="s">
        <v>45</v>
      </c>
      <c r="C44" s="23"/>
      <c r="D44" s="23"/>
      <c r="E44" s="23"/>
      <c r="F44" s="23"/>
      <c r="G44" s="24"/>
      <c r="H44" s="11" t="s">
        <v>46</v>
      </c>
      <c r="I44" s="15">
        <v>580.79999999999995</v>
      </c>
    </row>
    <row r="45" spans="1:9" ht="21" customHeight="1" x14ac:dyDescent="0.25">
      <c r="A45" s="11">
        <v>10</v>
      </c>
      <c r="B45" s="22" t="s">
        <v>28</v>
      </c>
      <c r="C45" s="23"/>
      <c r="D45" s="23"/>
      <c r="E45" s="23"/>
      <c r="F45" s="23"/>
      <c r="G45" s="24"/>
      <c r="H45" s="11" t="s">
        <v>47</v>
      </c>
      <c r="I45" s="15">
        <v>550</v>
      </c>
    </row>
    <row r="46" spans="1:9" ht="15.75" customHeight="1" x14ac:dyDescent="0.25">
      <c r="A46" s="11">
        <v>11</v>
      </c>
      <c r="B46" s="22" t="s">
        <v>16</v>
      </c>
      <c r="C46" s="23"/>
      <c r="D46" s="23"/>
      <c r="E46" s="23"/>
      <c r="F46" s="23"/>
      <c r="G46" s="24"/>
      <c r="H46" s="11" t="s">
        <v>77</v>
      </c>
      <c r="I46" s="15">
        <f>1875*2</f>
        <v>3750</v>
      </c>
    </row>
    <row r="47" spans="1:9" ht="35.25" customHeight="1" x14ac:dyDescent="0.25">
      <c r="A47" s="11">
        <v>12</v>
      </c>
      <c r="B47" s="25" t="s">
        <v>36</v>
      </c>
      <c r="C47" s="26"/>
      <c r="D47" s="26"/>
      <c r="E47" s="26"/>
      <c r="F47" s="26"/>
      <c r="G47" s="27"/>
      <c r="H47" s="11" t="s">
        <v>37</v>
      </c>
      <c r="I47" s="15">
        <v>556.70000000000005</v>
      </c>
    </row>
    <row r="48" spans="1:9" ht="15.75" customHeight="1" x14ac:dyDescent="0.25">
      <c r="A48" s="11">
        <v>13</v>
      </c>
      <c r="B48" s="22" t="s">
        <v>29</v>
      </c>
      <c r="C48" s="23"/>
      <c r="D48" s="23"/>
      <c r="E48" s="23"/>
      <c r="F48" s="23"/>
      <c r="G48" s="24"/>
      <c r="H48" s="11" t="s">
        <v>30</v>
      </c>
      <c r="I48" s="15">
        <v>558.29999999999995</v>
      </c>
    </row>
    <row r="49" spans="1:9" ht="15.75" customHeight="1" x14ac:dyDescent="0.25">
      <c r="A49" s="11">
        <v>14</v>
      </c>
      <c r="B49" s="22" t="s">
        <v>31</v>
      </c>
      <c r="C49" s="23"/>
      <c r="D49" s="23"/>
      <c r="E49" s="23"/>
      <c r="F49" s="23"/>
      <c r="G49" s="24"/>
      <c r="H49" s="11" t="s">
        <v>78</v>
      </c>
      <c r="I49" s="15">
        <v>1513</v>
      </c>
    </row>
    <row r="50" spans="1:9" ht="33.75" customHeight="1" x14ac:dyDescent="0.25">
      <c r="A50" s="11">
        <v>15</v>
      </c>
      <c r="B50" s="22" t="s">
        <v>32</v>
      </c>
      <c r="C50" s="23"/>
      <c r="D50" s="23"/>
      <c r="E50" s="23"/>
      <c r="F50" s="23"/>
      <c r="G50" s="24"/>
      <c r="H50" s="11" t="s">
        <v>38</v>
      </c>
      <c r="I50" s="15">
        <f>138.25*25</f>
        <v>3456.25</v>
      </c>
    </row>
    <row r="51" spans="1:9" ht="29.25" customHeight="1" x14ac:dyDescent="0.25">
      <c r="A51" s="11">
        <v>16</v>
      </c>
      <c r="B51" s="25" t="s">
        <v>33</v>
      </c>
      <c r="C51" s="26"/>
      <c r="D51" s="26"/>
      <c r="E51" s="26"/>
      <c r="F51" s="26"/>
      <c r="G51" s="27"/>
      <c r="H51" s="11" t="s">
        <v>48</v>
      </c>
      <c r="I51" s="15">
        <v>7480</v>
      </c>
    </row>
    <row r="52" spans="1:9" ht="15.75" customHeight="1" x14ac:dyDescent="0.25">
      <c r="A52" s="11">
        <v>17</v>
      </c>
      <c r="B52" s="25" t="s">
        <v>49</v>
      </c>
      <c r="C52" s="26"/>
      <c r="D52" s="26"/>
      <c r="E52" s="26"/>
      <c r="F52" s="26"/>
      <c r="G52" s="27"/>
      <c r="H52" s="11" t="s">
        <v>26</v>
      </c>
      <c r="I52" s="15"/>
    </row>
    <row r="53" spans="1:9" ht="15.75" customHeight="1" x14ac:dyDescent="0.25">
      <c r="A53" s="11">
        <v>18</v>
      </c>
      <c r="B53" s="25" t="s">
        <v>50</v>
      </c>
      <c r="C53" s="26"/>
      <c r="D53" s="26"/>
      <c r="E53" s="26"/>
      <c r="F53" s="26"/>
      <c r="G53" s="27"/>
      <c r="H53" s="11" t="s">
        <v>51</v>
      </c>
      <c r="I53" s="15">
        <v>8315</v>
      </c>
    </row>
    <row r="54" spans="1:9" ht="15.75" customHeight="1" thickBot="1" x14ac:dyDescent="0.3">
      <c r="A54" s="11">
        <v>19</v>
      </c>
      <c r="B54" s="50" t="s">
        <v>76</v>
      </c>
      <c r="C54" s="51"/>
      <c r="D54" s="51"/>
      <c r="E54" s="51"/>
      <c r="F54" s="51"/>
      <c r="G54" s="52"/>
      <c r="H54" s="11"/>
      <c r="I54" s="13">
        <f>SUM(I36:I53)*0.1</f>
        <v>10491.355000000001</v>
      </c>
    </row>
    <row r="55" spans="1:9" ht="16.5" thickBot="1" x14ac:dyDescent="0.3">
      <c r="A55" s="4"/>
      <c r="B55" s="30" t="s">
        <v>34</v>
      </c>
      <c r="C55" s="30"/>
      <c r="D55" s="30"/>
      <c r="E55" s="30"/>
      <c r="F55" s="30"/>
      <c r="G55" s="30"/>
      <c r="H55" s="20"/>
      <c r="I55" s="21">
        <f>SUM(I36:I54)</f>
        <v>115404.905</v>
      </c>
    </row>
    <row r="56" spans="1:9" ht="16.5" thickBot="1" x14ac:dyDescent="0.3">
      <c r="A56" s="4"/>
      <c r="B56" s="57" t="s">
        <v>12</v>
      </c>
      <c r="C56" s="57"/>
      <c r="D56" s="57"/>
      <c r="E56" s="57"/>
      <c r="F56" s="57"/>
      <c r="G56" s="57"/>
      <c r="H56" s="5"/>
      <c r="I56" s="60">
        <f>I32-I55</f>
        <v>-65281.904999999999</v>
      </c>
    </row>
    <row r="57" spans="1:9" ht="15.75" x14ac:dyDescent="0.25">
      <c r="A57" s="8"/>
      <c r="B57" s="58"/>
      <c r="C57" s="58"/>
      <c r="D57" s="58"/>
      <c r="E57" s="58"/>
      <c r="F57" s="58"/>
      <c r="G57" s="58"/>
      <c r="H57" s="8"/>
      <c r="I57" s="8" t="s">
        <v>81</v>
      </c>
    </row>
    <row r="58" spans="1:9" ht="15.75" x14ac:dyDescent="0.25">
      <c r="A58" s="8"/>
      <c r="B58" s="58"/>
      <c r="C58" s="58"/>
      <c r="D58" s="58"/>
      <c r="E58" s="58"/>
      <c r="F58" s="58"/>
      <c r="G58" s="58"/>
      <c r="H58" s="8"/>
      <c r="I58" s="8"/>
    </row>
    <row r="59" spans="1:9" ht="15.75" x14ac:dyDescent="0.25">
      <c r="A59" s="58"/>
      <c r="B59" s="59"/>
      <c r="C59" s="59"/>
      <c r="D59" s="59"/>
      <c r="E59" s="59"/>
      <c r="F59" s="59"/>
      <c r="G59" s="59"/>
      <c r="H59" s="54"/>
      <c r="I59" s="54"/>
    </row>
    <row r="60" spans="1:9" ht="15.75" x14ac:dyDescent="0.25">
      <c r="A60" s="55"/>
      <c r="B60" s="56"/>
      <c r="C60" s="56"/>
      <c r="D60" s="56"/>
      <c r="E60" s="56"/>
      <c r="F60" s="56"/>
      <c r="G60" s="56"/>
      <c r="H60" s="8"/>
      <c r="I60" s="8"/>
    </row>
  </sheetData>
  <mergeCells count="58">
    <mergeCell ref="B51:G51"/>
    <mergeCell ref="B40:G40"/>
    <mergeCell ref="B41:G41"/>
    <mergeCell ref="H59:I59"/>
    <mergeCell ref="B53:G53"/>
    <mergeCell ref="B54:G54"/>
    <mergeCell ref="B21:G21"/>
    <mergeCell ref="A60:G60"/>
    <mergeCell ref="B55:G55"/>
    <mergeCell ref="B56:G56"/>
    <mergeCell ref="B57:G57"/>
    <mergeCell ref="B58:G58"/>
    <mergeCell ref="A59:G59"/>
    <mergeCell ref="B52:G52"/>
    <mergeCell ref="B46:G46"/>
    <mergeCell ref="B47:G47"/>
    <mergeCell ref="B48:G48"/>
    <mergeCell ref="B49:G49"/>
    <mergeCell ref="B50:G50"/>
    <mergeCell ref="B42:G42"/>
    <mergeCell ref="B43:G43"/>
    <mergeCell ref="B26:G26"/>
    <mergeCell ref="B27:G27"/>
    <mergeCell ref="B31:G31"/>
    <mergeCell ref="B36:G36"/>
    <mergeCell ref="B39:G39"/>
    <mergeCell ref="B23:G23"/>
    <mergeCell ref="B24:G24"/>
    <mergeCell ref="B35:G35"/>
    <mergeCell ref="B38:G38"/>
    <mergeCell ref="B25:G25"/>
    <mergeCell ref="B28:G28"/>
    <mergeCell ref="B29:G29"/>
    <mergeCell ref="A30:I30"/>
    <mergeCell ref="B32:G32"/>
    <mergeCell ref="B33:G33"/>
    <mergeCell ref="A34:I34"/>
    <mergeCell ref="B17:G17"/>
    <mergeCell ref="B18:G18"/>
    <mergeCell ref="B19:G19"/>
    <mergeCell ref="B20:G20"/>
    <mergeCell ref="B22:G22"/>
    <mergeCell ref="B45:G45"/>
    <mergeCell ref="B15:G15"/>
    <mergeCell ref="A1:I3"/>
    <mergeCell ref="A5:I5"/>
    <mergeCell ref="B6:G6"/>
    <mergeCell ref="B7:G7"/>
    <mergeCell ref="B8:G8"/>
    <mergeCell ref="A9:I9"/>
    <mergeCell ref="B11:G11"/>
    <mergeCell ref="B12:G12"/>
    <mergeCell ref="B13:G13"/>
    <mergeCell ref="B14:G14"/>
    <mergeCell ref="B10:G10"/>
    <mergeCell ref="B37:G37"/>
    <mergeCell ref="B44:G44"/>
    <mergeCell ref="B16:G1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dcterms:created xsi:type="dcterms:W3CDTF">2013-08-12T02:50:29Z</dcterms:created>
  <dcterms:modified xsi:type="dcterms:W3CDTF">2014-06-01T04:31:22Z</dcterms:modified>
</cp:coreProperties>
</file>