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1" i="1" l="1"/>
  <c r="I18" i="1" l="1"/>
  <c r="I24" i="1" l="1"/>
  <c r="I15" i="1" l="1"/>
  <c r="I30" i="1" l="1"/>
  <c r="I17" i="1" l="1"/>
  <c r="I54" i="1"/>
  <c r="I28" i="1"/>
  <c r="I47" i="1" l="1"/>
  <c r="I45" i="1"/>
  <c r="I27" i="1"/>
  <c r="I26" i="1"/>
  <c r="I20" i="1"/>
  <c r="I23" i="1"/>
  <c r="I21" i="1"/>
  <c r="I16" i="1"/>
  <c r="I14" i="1"/>
  <c r="I40" i="1"/>
  <c r="I11" i="1"/>
  <c r="I34" i="1" l="1"/>
  <c r="I35" i="1" s="1"/>
  <c r="I36" i="1" s="1"/>
  <c r="I57" i="1"/>
  <c r="I58" i="1" s="1"/>
  <c r="I59" i="1" s="1"/>
</calcChain>
</file>

<file path=xl/sharedStrings.xml><?xml version="1.0" encoding="utf-8"?>
<sst xmlns="http://schemas.openxmlformats.org/spreadsheetml/2006/main" count="87" uniqueCount="77">
  <si>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</si>
  <si>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</si>
  <si>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</si>
  <si>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</si>
  <si>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</si>
  <si>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</si>
  <si>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</si>
  <si>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</si>
  <si>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</si>
  <si>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</si>
  <si>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</si>
  <si>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</si>
  <si>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</si>
  <si>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</si>
  <si>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</si>
  <si>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</si>
  <si>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</si>
  <si>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</si>
  <si>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</si>
  <si>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</si>
  <si>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</si>
  <si>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</si>
  <si>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</si>
  <si>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</si>
  <si>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</si>
  <si>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</si>
  <si>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</si>
  <si>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</si>
  <si>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</si>
  <si>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</si>
  <si>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</si>
  <si>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</si>
  <si>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1шт</t>
  </si>
  <si>
    <t>Покраска подъездных козырьков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</si>
  <si>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</si>
  <si>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</si>
  <si>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</si>
  <si>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</si>
  <si>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</si>
  <si>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</si>
  <si>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</si>
  <si>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</si>
  <si>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</si>
  <si>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</si>
  <si>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</si>
  <si>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</si>
  <si>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</si>
  <si>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</si>
  <si>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</si>
  <si>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тепловой энергии и горячего водоснабжения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</si>
  <si>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</si>
  <si>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</si>
  <si>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</si>
  <si>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</si>
  <si>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</si>
  <si>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</si>
  <si>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</si>
  <si>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</si>
  <si>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</si>
  <si>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</si>
  <si>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</si>
  <si>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</si>
  <si>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</si>
  <si>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</si>
  <si>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</si>
  <si>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</si>
  <si>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</si>
  <si>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</si>
  <si>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</si>
  <si>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</si>
  <si>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</si>
  <si>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</si>
  <si>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</si>
  <si>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</si>
  <si>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</si>
  <si>
    <t>30 п.м.</t>
  </si>
  <si>
    <t xml:space="preserve"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88 с 01.01.2012г. по 31.12.13г.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</si>
</sst>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topLeftCell="A73" zoomScale="110" zoomScaleNormal="100" zoomScalePageLayoutView="110" workbookViewId="0">
      <selection activeCell="A4" sqref="A4:I6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17"/>
      <c r="I1" s="18"/>
    </row>
    <row r="2" spans="1:9" x14ac:dyDescent="0.25">
      <c r="A2" s="19" t="s">
        <v>58</v>
      </c>
      <c r="B2" s="20"/>
      <c r="C2" s="20"/>
      <c r="D2" s="11"/>
      <c r="E2" s="12"/>
      <c r="F2" s="11"/>
      <c r="G2" s="11"/>
      <c r="H2" s="18"/>
      <c r="I2" s="18"/>
    </row>
    <row r="3" spans="1:9" ht="33" customHeight="1" x14ac:dyDescent="0.25">
      <c r="A3" s="21" t="s">
        <v>59</v>
      </c>
      <c r="B3" s="21"/>
      <c r="C3" s="21"/>
      <c r="D3" s="11"/>
      <c r="E3" s="11"/>
      <c r="F3" s="11"/>
      <c r="G3" s="11"/>
      <c r="H3" s="18"/>
      <c r="I3" s="18"/>
    </row>
    <row r="4" spans="1:9" x14ac:dyDescent="0.25">
      <c r="A4" s="24" t="s">
        <v>76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53.2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34"/>
      <c r="B7" s="34"/>
      <c r="C7" s="34"/>
      <c r="D7" s="8"/>
      <c r="E7" s="8"/>
      <c r="F7" s="13"/>
      <c r="G7" s="13"/>
      <c r="H7" s="13"/>
      <c r="I7" s="13"/>
    </row>
    <row r="8" spans="1:9" ht="15.75" x14ac:dyDescent="0.25">
      <c r="A8" s="22" t="s">
        <v>17</v>
      </c>
      <c r="B8" s="22"/>
      <c r="C8" s="22"/>
      <c r="D8" s="25"/>
      <c r="E8" s="25"/>
      <c r="F8" s="25"/>
      <c r="G8" s="25"/>
      <c r="H8" s="25"/>
      <c r="I8" s="25"/>
    </row>
    <row r="9" spans="1:9" ht="15.75" x14ac:dyDescent="0.25">
      <c r="A9" s="2"/>
      <c r="B9" s="22" t="s">
        <v>0</v>
      </c>
      <c r="C9" s="22"/>
      <c r="D9" s="22"/>
      <c r="E9" s="22"/>
      <c r="F9" s="22"/>
      <c r="G9" s="22"/>
      <c r="H9" s="2"/>
      <c r="I9" s="9">
        <v>768218.36</v>
      </c>
    </row>
    <row r="10" spans="1:9" ht="15.75" x14ac:dyDescent="0.25">
      <c r="A10" s="2"/>
      <c r="B10" s="22" t="s">
        <v>1</v>
      </c>
      <c r="C10" s="22"/>
      <c r="D10" s="22"/>
      <c r="E10" s="22"/>
      <c r="F10" s="22"/>
      <c r="G10" s="22"/>
      <c r="H10" s="2"/>
      <c r="I10" s="9">
        <v>622131.75</v>
      </c>
    </row>
    <row r="11" spans="1:9" ht="15.75" x14ac:dyDescent="0.25">
      <c r="A11" s="2"/>
      <c r="B11" s="22" t="s">
        <v>36</v>
      </c>
      <c r="C11" s="22"/>
      <c r="D11" s="22"/>
      <c r="E11" s="22"/>
      <c r="F11" s="22"/>
      <c r="G11" s="22"/>
      <c r="H11" s="2"/>
      <c r="I11" s="9">
        <f>I10-I9</f>
        <v>-146086.60999999999</v>
      </c>
    </row>
    <row r="12" spans="1:9" ht="15.75" x14ac:dyDescent="0.25">
      <c r="A12" s="22" t="s">
        <v>2</v>
      </c>
      <c r="B12" s="22"/>
      <c r="C12" s="22"/>
      <c r="D12" s="22"/>
      <c r="E12" s="22"/>
      <c r="F12" s="22"/>
      <c r="G12" s="22"/>
      <c r="H12" s="22"/>
      <c r="I12" s="22"/>
    </row>
    <row r="13" spans="1:9" ht="31.5" x14ac:dyDescent="0.25">
      <c r="A13" s="7"/>
      <c r="B13" s="23" t="s">
        <v>15</v>
      </c>
      <c r="C13" s="23"/>
      <c r="D13" s="23"/>
      <c r="E13" s="23"/>
      <c r="F13" s="23"/>
      <c r="G13" s="23"/>
      <c r="H13" s="2" t="s">
        <v>38</v>
      </c>
      <c r="I13" s="2" t="s">
        <v>19</v>
      </c>
    </row>
    <row r="14" spans="1:9" ht="33" customHeight="1" x14ac:dyDescent="0.25">
      <c r="A14" s="2">
        <v>1</v>
      </c>
      <c r="B14" s="22" t="s">
        <v>72</v>
      </c>
      <c r="C14" s="22"/>
      <c r="D14" s="22"/>
      <c r="E14" s="22"/>
      <c r="F14" s="22"/>
      <c r="G14" s="22"/>
      <c r="H14" s="2" t="s">
        <v>39</v>
      </c>
      <c r="I14" s="3">
        <f>14*7750</f>
        <v>108500</v>
      </c>
    </row>
    <row r="15" spans="1:9" ht="15.75" x14ac:dyDescent="0.25">
      <c r="A15" s="2">
        <v>2</v>
      </c>
      <c r="B15" s="22" t="s">
        <v>3</v>
      </c>
      <c r="C15" s="22"/>
      <c r="D15" s="22"/>
      <c r="E15" s="22"/>
      <c r="F15" s="22"/>
      <c r="G15" s="22"/>
      <c r="H15" s="2" t="s">
        <v>69</v>
      </c>
      <c r="I15" s="3">
        <f>14*4010</f>
        <v>56140</v>
      </c>
    </row>
    <row r="16" spans="1:9" ht="31.5" x14ac:dyDescent="0.25">
      <c r="A16" s="2">
        <v>3</v>
      </c>
      <c r="B16" s="22" t="s">
        <v>4</v>
      </c>
      <c r="C16" s="22"/>
      <c r="D16" s="22"/>
      <c r="E16" s="22"/>
      <c r="F16" s="22"/>
      <c r="G16" s="22"/>
      <c r="H16" s="2" t="s">
        <v>40</v>
      </c>
      <c r="I16" s="3">
        <f>1200+1700</f>
        <v>2900</v>
      </c>
    </row>
    <row r="17" spans="1:9" ht="47.25" x14ac:dyDescent="0.25">
      <c r="A17" s="2">
        <v>4</v>
      </c>
      <c r="B17" s="22" t="s">
        <v>5</v>
      </c>
      <c r="C17" s="22"/>
      <c r="D17" s="22"/>
      <c r="E17" s="22"/>
      <c r="F17" s="22"/>
      <c r="G17" s="22"/>
      <c r="H17" s="2" t="s">
        <v>41</v>
      </c>
      <c r="I17" s="3">
        <f>2576.3*0.25*14</f>
        <v>9017.0500000000011</v>
      </c>
    </row>
    <row r="18" spans="1:9" ht="31.5" x14ac:dyDescent="0.25">
      <c r="A18" s="2">
        <v>5</v>
      </c>
      <c r="B18" s="22" t="s">
        <v>6</v>
      </c>
      <c r="C18" s="22"/>
      <c r="D18" s="22"/>
      <c r="E18" s="22"/>
      <c r="F18" s="22"/>
      <c r="G18" s="22"/>
      <c r="H18" s="2" t="s">
        <v>73</v>
      </c>
      <c r="I18" s="3">
        <f>2576.3*0.67*14</f>
        <v>24165.694000000003</v>
      </c>
    </row>
    <row r="19" spans="1:9" ht="15.75" x14ac:dyDescent="0.25">
      <c r="A19" s="2">
        <v>6</v>
      </c>
      <c r="B19" s="22" t="s">
        <v>7</v>
      </c>
      <c r="C19" s="22"/>
      <c r="D19" s="22"/>
      <c r="E19" s="22"/>
      <c r="F19" s="22"/>
      <c r="G19" s="22"/>
      <c r="H19" s="2"/>
      <c r="I19" s="2">
        <v>92339.64</v>
      </c>
    </row>
    <row r="20" spans="1:9" ht="38.25" customHeight="1" x14ac:dyDescent="0.25">
      <c r="A20" s="2">
        <v>7</v>
      </c>
      <c r="B20" s="22" t="s">
        <v>8</v>
      </c>
      <c r="C20" s="22"/>
      <c r="D20" s="22"/>
      <c r="E20" s="22"/>
      <c r="F20" s="22"/>
      <c r="G20" s="22"/>
      <c r="H20" s="2" t="s">
        <v>44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22" t="s">
        <v>42</v>
      </c>
      <c r="C21" s="22"/>
      <c r="D21" s="22"/>
      <c r="E21" s="22"/>
      <c r="F21" s="22"/>
      <c r="G21" s="22"/>
      <c r="H21" s="2" t="s">
        <v>43</v>
      </c>
      <c r="I21" s="3">
        <f>2576.3*0.86*14</f>
        <v>31018.651999999998</v>
      </c>
    </row>
    <row r="22" spans="1:9" ht="15.75" x14ac:dyDescent="0.25">
      <c r="A22" s="2">
        <v>9</v>
      </c>
      <c r="B22" s="22" t="s">
        <v>61</v>
      </c>
      <c r="C22" s="22"/>
      <c r="D22" s="22"/>
      <c r="E22" s="22"/>
      <c r="F22" s="22"/>
      <c r="G22" s="22"/>
      <c r="H22" s="2" t="s">
        <v>62</v>
      </c>
      <c r="I22" s="3">
        <v>1300</v>
      </c>
    </row>
    <row r="23" spans="1:9" ht="15.75" x14ac:dyDescent="0.25">
      <c r="A23" s="2">
        <v>10</v>
      </c>
      <c r="B23" s="22" t="s">
        <v>9</v>
      </c>
      <c r="C23" s="22"/>
      <c r="D23" s="22"/>
      <c r="E23" s="22"/>
      <c r="F23" s="22"/>
      <c r="G23" s="22"/>
      <c r="H23" s="2" t="s">
        <v>53</v>
      </c>
      <c r="I23" s="3">
        <f>0.5*D7*14</f>
        <v>0</v>
      </c>
    </row>
    <row r="24" spans="1:9" ht="15.75" x14ac:dyDescent="0.25">
      <c r="A24" s="2">
        <v>11</v>
      </c>
      <c r="B24" s="22" t="s">
        <v>25</v>
      </c>
      <c r="C24" s="22"/>
      <c r="D24" s="22"/>
      <c r="E24" s="22"/>
      <c r="F24" s="22"/>
      <c r="G24" s="22"/>
      <c r="H24" s="2" t="s">
        <v>45</v>
      </c>
      <c r="I24" s="3">
        <f>(5300)*2*14</f>
        <v>148400</v>
      </c>
    </row>
    <row r="25" spans="1:9" ht="15.75" x14ac:dyDescent="0.25">
      <c r="A25" s="16">
        <v>12</v>
      </c>
      <c r="B25" s="36" t="s">
        <v>70</v>
      </c>
      <c r="C25" s="37"/>
      <c r="D25" s="37"/>
      <c r="E25" s="37"/>
      <c r="F25" s="37"/>
      <c r="G25" s="38"/>
      <c r="H25" s="15" t="s">
        <v>71</v>
      </c>
      <c r="I25" s="3">
        <v>12000</v>
      </c>
    </row>
    <row r="26" spans="1:9" ht="15.75" x14ac:dyDescent="0.25">
      <c r="A26" s="16">
        <v>13</v>
      </c>
      <c r="B26" s="22" t="s">
        <v>46</v>
      </c>
      <c r="C26" s="22"/>
      <c r="D26" s="22"/>
      <c r="E26" s="22"/>
      <c r="F26" s="22"/>
      <c r="G26" s="22"/>
      <c r="H26" s="4" t="s">
        <v>45</v>
      </c>
      <c r="I26" s="2">
        <f>0.15*D7*14</f>
        <v>0</v>
      </c>
    </row>
    <row r="27" spans="1:9" ht="15.75" x14ac:dyDescent="0.25">
      <c r="A27" s="16">
        <v>14</v>
      </c>
      <c r="B27" s="22" t="s">
        <v>48</v>
      </c>
      <c r="C27" s="22"/>
      <c r="D27" s="22"/>
      <c r="E27" s="22"/>
      <c r="F27" s="22"/>
      <c r="G27" s="22"/>
      <c r="H27" s="2" t="s">
        <v>45</v>
      </c>
      <c r="I27" s="3">
        <f>0.28*14*D7</f>
        <v>0</v>
      </c>
    </row>
    <row r="28" spans="1:9" ht="31.5" x14ac:dyDescent="0.25">
      <c r="A28" s="16">
        <v>15</v>
      </c>
      <c r="B28" s="36" t="s">
        <v>60</v>
      </c>
      <c r="C28" s="37"/>
      <c r="D28" s="37"/>
      <c r="E28" s="37"/>
      <c r="F28" s="37"/>
      <c r="G28" s="38"/>
      <c r="H28" s="2" t="s">
        <v>65</v>
      </c>
      <c r="I28" s="3">
        <f>30*35.78</f>
        <v>1073.4000000000001</v>
      </c>
    </row>
    <row r="29" spans="1:9" ht="37.5" customHeight="1" x14ac:dyDescent="0.25">
      <c r="A29" s="16">
        <v>16</v>
      </c>
      <c r="B29" s="36" t="s">
        <v>67</v>
      </c>
      <c r="C29" s="37"/>
      <c r="D29" s="37"/>
      <c r="E29" s="37"/>
      <c r="F29" s="37"/>
      <c r="G29" s="38"/>
      <c r="H29" s="14"/>
      <c r="I29" s="3"/>
    </row>
    <row r="30" spans="1:9" ht="15.75" x14ac:dyDescent="0.25">
      <c r="A30" s="16">
        <v>17</v>
      </c>
      <c r="B30" s="22" t="s">
        <v>52</v>
      </c>
      <c r="C30" s="22"/>
      <c r="D30" s="22"/>
      <c r="E30" s="22"/>
      <c r="F30" s="22"/>
      <c r="G30" s="22"/>
      <c r="H30" s="2" t="s">
        <v>68</v>
      </c>
      <c r="I30" s="3">
        <f>600*14</f>
        <v>8400</v>
      </c>
    </row>
    <row r="31" spans="1:9" ht="15.75" x14ac:dyDescent="0.25">
      <c r="A31" s="2"/>
      <c r="B31" s="22" t="s">
        <v>74</v>
      </c>
      <c r="C31" s="22"/>
      <c r="D31" s="22"/>
      <c r="E31" s="22"/>
      <c r="F31" s="22"/>
      <c r="G31" s="22"/>
      <c r="H31" s="2" t="s">
        <v>26</v>
      </c>
      <c r="I31" s="3">
        <v>319.5</v>
      </c>
    </row>
    <row r="32" spans="1:9" ht="15.75" x14ac:dyDescent="0.25">
      <c r="A32" s="2"/>
      <c r="B32" s="22" t="s">
        <v>51</v>
      </c>
      <c r="C32" s="22"/>
      <c r="D32" s="22"/>
      <c r="E32" s="22"/>
      <c r="F32" s="22"/>
      <c r="G32" s="22"/>
      <c r="H32" s="2"/>
      <c r="I32" s="3">
        <v>375.3</v>
      </c>
    </row>
    <row r="33" spans="1:9" ht="15.75" x14ac:dyDescent="0.25">
      <c r="A33" s="2"/>
      <c r="B33" s="22" t="s">
        <v>34</v>
      </c>
      <c r="C33" s="22"/>
      <c r="D33" s="22"/>
      <c r="E33" s="22"/>
      <c r="F33" s="22"/>
      <c r="G33" s="22"/>
      <c r="H33" s="2" t="s">
        <v>35</v>
      </c>
      <c r="I33" s="3">
        <v>1987.6</v>
      </c>
    </row>
    <row r="34" spans="1:9" ht="15.75" x14ac:dyDescent="0.25">
      <c r="A34" s="2">
        <v>18</v>
      </c>
      <c r="B34" s="22" t="s">
        <v>47</v>
      </c>
      <c r="C34" s="22"/>
      <c r="D34" s="22"/>
      <c r="E34" s="22"/>
      <c r="F34" s="22"/>
      <c r="G34" s="22"/>
      <c r="H34" s="2"/>
      <c r="I34" s="3">
        <f>SUM(I14:I33)*0.1</f>
        <v>51132.634300000005</v>
      </c>
    </row>
    <row r="35" spans="1:9" ht="15.75" x14ac:dyDescent="0.25">
      <c r="A35" s="2">
        <v>19</v>
      </c>
      <c r="B35" s="22" t="s">
        <v>11</v>
      </c>
      <c r="C35" s="22"/>
      <c r="D35" s="22"/>
      <c r="E35" s="22"/>
      <c r="F35" s="22"/>
      <c r="G35" s="22"/>
      <c r="H35" s="2"/>
      <c r="I35" s="9">
        <f>SUM(I14:I34)</f>
        <v>562458.97730000003</v>
      </c>
    </row>
    <row r="36" spans="1:9" ht="15.75" x14ac:dyDescent="0.25">
      <c r="A36" s="10"/>
      <c r="B36" s="35" t="s">
        <v>12</v>
      </c>
      <c r="C36" s="35"/>
      <c r="D36" s="35"/>
      <c r="E36" s="35"/>
      <c r="F36" s="35"/>
      <c r="G36" s="35"/>
      <c r="H36" s="10"/>
      <c r="I36" s="9">
        <f>I10-I35</f>
        <v>59672.772699999972</v>
      </c>
    </row>
    <row r="37" spans="1:9" ht="15.75" x14ac:dyDescent="0.25">
      <c r="A37" s="22" t="s">
        <v>18</v>
      </c>
      <c r="B37" s="22"/>
      <c r="C37" s="22"/>
      <c r="D37" s="25"/>
      <c r="E37" s="25"/>
      <c r="F37" s="25"/>
      <c r="G37" s="25"/>
      <c r="H37" s="25"/>
      <c r="I37" s="25"/>
    </row>
    <row r="38" spans="1:9" ht="15.75" x14ac:dyDescent="0.25">
      <c r="A38" s="2"/>
      <c r="B38" s="22" t="s">
        <v>13</v>
      </c>
      <c r="C38" s="22"/>
      <c r="D38" s="22"/>
      <c r="E38" s="22"/>
      <c r="F38" s="22"/>
      <c r="G38" s="22"/>
      <c r="H38" s="2"/>
      <c r="I38" s="9">
        <v>260099.84</v>
      </c>
    </row>
    <row r="39" spans="1:9" ht="15.75" x14ac:dyDescent="0.25">
      <c r="A39" s="2"/>
      <c r="B39" s="22" t="s">
        <v>14</v>
      </c>
      <c r="C39" s="22"/>
      <c r="D39" s="22"/>
      <c r="E39" s="22"/>
      <c r="F39" s="22"/>
      <c r="G39" s="22"/>
      <c r="H39" s="2"/>
      <c r="I39" s="9">
        <v>210668.37</v>
      </c>
    </row>
    <row r="40" spans="1:9" ht="15.75" x14ac:dyDescent="0.25">
      <c r="A40" s="2"/>
      <c r="B40" s="22" t="s">
        <v>37</v>
      </c>
      <c r="C40" s="22"/>
      <c r="D40" s="22"/>
      <c r="E40" s="22"/>
      <c r="F40" s="22"/>
      <c r="G40" s="22"/>
      <c r="H40" s="2"/>
      <c r="I40" s="9">
        <f>I39-I38</f>
        <v>-49431.47</v>
      </c>
    </row>
    <row r="41" spans="1:9" ht="15.75" x14ac:dyDescent="0.25">
      <c r="A41" s="22" t="s">
        <v>2</v>
      </c>
      <c r="B41" s="22"/>
      <c r="C41" s="22"/>
      <c r="D41" s="22"/>
      <c r="E41" s="22"/>
      <c r="F41" s="22"/>
      <c r="G41" s="22"/>
      <c r="H41" s="22"/>
      <c r="I41" s="22"/>
    </row>
    <row r="42" spans="1:9" ht="28.5" customHeight="1" x14ac:dyDescent="0.25">
      <c r="A42" s="7"/>
      <c r="B42" s="23" t="s">
        <v>15</v>
      </c>
      <c r="C42" s="23"/>
      <c r="D42" s="23"/>
      <c r="E42" s="23"/>
      <c r="F42" s="23"/>
      <c r="G42" s="23"/>
      <c r="H42" s="2" t="s">
        <v>16</v>
      </c>
      <c r="I42" s="2" t="s">
        <v>19</v>
      </c>
    </row>
    <row r="43" spans="1:9" ht="54" customHeight="1" x14ac:dyDescent="0.25">
      <c r="A43" s="2">
        <v>1</v>
      </c>
      <c r="B43" s="33" t="s">
        <v>49</v>
      </c>
      <c r="C43" s="33"/>
      <c r="D43" s="33"/>
      <c r="E43" s="33"/>
      <c r="F43" s="33"/>
      <c r="G43" s="33"/>
      <c r="H43" s="2" t="s">
        <v>32</v>
      </c>
      <c r="I43" s="3">
        <v>98000</v>
      </c>
    </row>
    <row r="44" spans="1:9" ht="32.25" customHeight="1" x14ac:dyDescent="0.25">
      <c r="A44" s="2">
        <v>3</v>
      </c>
      <c r="B44" s="33" t="s">
        <v>24</v>
      </c>
      <c r="C44" s="33"/>
      <c r="D44" s="33"/>
      <c r="E44" s="33"/>
      <c r="F44" s="33"/>
      <c r="G44" s="33"/>
      <c r="H44" s="2" t="s">
        <v>28</v>
      </c>
      <c r="I44" s="3">
        <v>2035</v>
      </c>
    </row>
    <row r="45" spans="1:9" ht="24.75" customHeight="1" x14ac:dyDescent="0.25">
      <c r="A45" s="2">
        <v>4</v>
      </c>
      <c r="B45" s="33" t="s">
        <v>33</v>
      </c>
      <c r="C45" s="33"/>
      <c r="D45" s="33"/>
      <c r="E45" s="33"/>
      <c r="F45" s="33"/>
      <c r="G45" s="33"/>
      <c r="H45" s="2" t="s">
        <v>26</v>
      </c>
      <c r="I45" s="3">
        <f>2*2375</f>
        <v>4750</v>
      </c>
    </row>
    <row r="46" spans="1:9" ht="22.5" customHeight="1" x14ac:dyDescent="0.25">
      <c r="A46" s="2">
        <v>7</v>
      </c>
      <c r="B46" s="33" t="s">
        <v>50</v>
      </c>
      <c r="C46" s="33"/>
      <c r="D46" s="33"/>
      <c r="E46" s="33"/>
      <c r="F46" s="33"/>
      <c r="G46" s="33"/>
      <c r="H46" s="2" t="s">
        <v>26</v>
      </c>
      <c r="I46" s="3">
        <v>623.79999999999995</v>
      </c>
    </row>
    <row r="47" spans="1:9" ht="24.75" customHeight="1" x14ac:dyDescent="0.25">
      <c r="A47" s="2">
        <v>8</v>
      </c>
      <c r="B47" s="33" t="s">
        <v>20</v>
      </c>
      <c r="C47" s="33"/>
      <c r="D47" s="33"/>
      <c r="E47" s="33"/>
      <c r="F47" s="33"/>
      <c r="G47" s="33"/>
      <c r="H47" s="2" t="s">
        <v>66</v>
      </c>
      <c r="I47" s="3">
        <f>5*45</f>
        <v>225</v>
      </c>
    </row>
    <row r="48" spans="1:9" ht="32.25" customHeight="1" x14ac:dyDescent="0.25">
      <c r="A48" s="2">
        <v>9</v>
      </c>
      <c r="B48" s="33" t="s">
        <v>21</v>
      </c>
      <c r="C48" s="33"/>
      <c r="D48" s="33"/>
      <c r="E48" s="33"/>
      <c r="F48" s="33"/>
      <c r="G48" s="33"/>
      <c r="H48" s="2" t="s">
        <v>30</v>
      </c>
      <c r="I48" s="3">
        <v>2765</v>
      </c>
    </row>
    <row r="49" spans="1:9" ht="22.5" customHeight="1" x14ac:dyDescent="0.25">
      <c r="A49" s="2">
        <v>10</v>
      </c>
      <c r="B49" s="33" t="s">
        <v>29</v>
      </c>
      <c r="C49" s="33"/>
      <c r="D49" s="33"/>
      <c r="E49" s="33"/>
      <c r="F49" s="33"/>
      <c r="G49" s="33"/>
      <c r="H49" s="2" t="s">
        <v>31</v>
      </c>
      <c r="I49" s="3">
        <v>15270</v>
      </c>
    </row>
    <row r="50" spans="1:9" ht="36.75" customHeight="1" x14ac:dyDescent="0.25">
      <c r="A50" s="2">
        <v>12</v>
      </c>
      <c r="B50" s="22" t="s">
        <v>27</v>
      </c>
      <c r="C50" s="22"/>
      <c r="D50" s="22"/>
      <c r="E50" s="22"/>
      <c r="F50" s="22"/>
      <c r="G50" s="22"/>
      <c r="H50" s="2" t="s">
        <v>56</v>
      </c>
      <c r="I50" s="3">
        <v>1573.2</v>
      </c>
    </row>
    <row r="51" spans="1:9" ht="46.5" customHeight="1" x14ac:dyDescent="0.25">
      <c r="A51" s="2">
        <v>13</v>
      </c>
      <c r="B51" s="22" t="s">
        <v>22</v>
      </c>
      <c r="C51" s="22"/>
      <c r="D51" s="22"/>
      <c r="E51" s="22"/>
      <c r="F51" s="22"/>
      <c r="G51" s="22"/>
      <c r="H51" s="2" t="s">
        <v>75</v>
      </c>
      <c r="I51" s="3">
        <f>30*325</f>
        <v>9750</v>
      </c>
    </row>
    <row r="52" spans="1:9" ht="15.75" customHeight="1" x14ac:dyDescent="0.25">
      <c r="A52" s="2">
        <v>14</v>
      </c>
      <c r="B52" s="22" t="s">
        <v>57</v>
      </c>
      <c r="C52" s="22"/>
      <c r="D52" s="22"/>
      <c r="E52" s="22"/>
      <c r="F52" s="22"/>
      <c r="G52" s="22"/>
      <c r="H52" s="2" t="s">
        <v>32</v>
      </c>
      <c r="I52" s="3">
        <v>3800</v>
      </c>
    </row>
    <row r="53" spans="1:9" ht="15.75" customHeight="1" x14ac:dyDescent="0.25">
      <c r="A53" s="2">
        <v>15</v>
      </c>
      <c r="B53" s="22" t="s">
        <v>54</v>
      </c>
      <c r="C53" s="22"/>
      <c r="D53" s="22"/>
      <c r="E53" s="22"/>
      <c r="F53" s="22"/>
      <c r="G53" s="22"/>
      <c r="H53" s="2"/>
      <c r="I53" s="3">
        <v>3720</v>
      </c>
    </row>
    <row r="54" spans="1:9" ht="32.25" customHeight="1" x14ac:dyDescent="0.25">
      <c r="A54" s="2">
        <v>16</v>
      </c>
      <c r="B54" s="36" t="s">
        <v>63</v>
      </c>
      <c r="C54" s="37"/>
      <c r="D54" s="37"/>
      <c r="E54" s="37"/>
      <c r="F54" s="37"/>
      <c r="G54" s="38"/>
      <c r="H54" s="2" t="s">
        <v>64</v>
      </c>
      <c r="I54" s="3">
        <f>67*16</f>
        <v>1072</v>
      </c>
    </row>
    <row r="55" spans="1:9" ht="15.75" x14ac:dyDescent="0.25">
      <c r="A55" s="2">
        <v>17</v>
      </c>
      <c r="B55" s="22" t="s">
        <v>10</v>
      </c>
      <c r="C55" s="22"/>
      <c r="D55" s="22"/>
      <c r="E55" s="22"/>
      <c r="F55" s="22"/>
      <c r="G55" s="22"/>
      <c r="H55" s="2"/>
      <c r="I55" s="5"/>
    </row>
    <row r="56" spans="1:9" ht="15.75" x14ac:dyDescent="0.25">
      <c r="A56" s="2">
        <v>18</v>
      </c>
      <c r="B56" s="22" t="s">
        <v>55</v>
      </c>
      <c r="C56" s="22"/>
      <c r="D56" s="22"/>
      <c r="E56" s="22"/>
      <c r="F56" s="22"/>
      <c r="G56" s="22"/>
      <c r="H56" s="2"/>
      <c r="I56" s="5">
        <v>9544.1</v>
      </c>
    </row>
    <row r="57" spans="1:9" ht="15.75" x14ac:dyDescent="0.25">
      <c r="A57" s="2">
        <v>19</v>
      </c>
      <c r="B57" s="22" t="s">
        <v>47</v>
      </c>
      <c r="C57" s="22"/>
      <c r="D57" s="22"/>
      <c r="E57" s="22"/>
      <c r="F57" s="22"/>
      <c r="G57" s="22"/>
      <c r="H57" s="2"/>
      <c r="I57" s="5">
        <f>SUM(I43:I56)*0.1</f>
        <v>15312.810000000001</v>
      </c>
    </row>
    <row r="58" spans="1:9" ht="15.75" x14ac:dyDescent="0.25">
      <c r="A58" s="2">
        <v>20</v>
      </c>
      <c r="B58" s="22" t="s">
        <v>23</v>
      </c>
      <c r="C58" s="22"/>
      <c r="D58" s="22"/>
      <c r="E58" s="22"/>
      <c r="F58" s="22"/>
      <c r="G58" s="22"/>
      <c r="H58" s="4"/>
      <c r="I58" s="6">
        <f>SUM(I43:I57)</f>
        <v>168440.91</v>
      </c>
    </row>
    <row r="59" spans="1:9" ht="15.75" x14ac:dyDescent="0.25">
      <c r="A59" s="4"/>
      <c r="B59" s="28" t="s">
        <v>12</v>
      </c>
      <c r="C59" s="28"/>
      <c r="D59" s="28"/>
      <c r="E59" s="28"/>
      <c r="F59" s="28"/>
      <c r="G59" s="28"/>
      <c r="H59" s="4"/>
      <c r="I59" s="6">
        <f>I39-I58</f>
        <v>42227.459999999992</v>
      </c>
    </row>
    <row r="60" spans="1:9" ht="15.75" x14ac:dyDescent="0.25">
      <c r="A60" s="1"/>
      <c r="B60" s="29"/>
      <c r="C60" s="29"/>
      <c r="D60" s="29"/>
      <c r="E60" s="29"/>
      <c r="F60" s="29"/>
      <c r="G60" s="29"/>
      <c r="H60" s="1"/>
      <c r="I60" s="1"/>
    </row>
    <row r="61" spans="1:9" ht="15.75" x14ac:dyDescent="0.25">
      <c r="A61" s="30"/>
      <c r="B61" s="31"/>
      <c r="C61" s="31"/>
      <c r="D61" s="31"/>
      <c r="E61" s="31"/>
      <c r="F61" s="31"/>
      <c r="G61" s="31"/>
      <c r="H61" s="32"/>
      <c r="I61" s="32"/>
    </row>
    <row r="62" spans="1:9" ht="15.75" x14ac:dyDescent="0.25">
      <c r="A62" s="26"/>
      <c r="B62" s="27"/>
      <c r="C62" s="27"/>
      <c r="D62" s="27"/>
      <c r="E62" s="27"/>
      <c r="F62" s="27"/>
      <c r="G62" s="27"/>
      <c r="H62" s="1"/>
      <c r="I62" s="1"/>
    </row>
  </sheetData>
  <mergeCells count="61">
    <mergeCell ref="A37:I37"/>
    <mergeCell ref="B39:G39"/>
    <mergeCell ref="B40:G40"/>
    <mergeCell ref="A41:I41"/>
    <mergeCell ref="B38:G38"/>
    <mergeCell ref="B53:G53"/>
    <mergeCell ref="B49:G49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B11:G11"/>
    <mergeCell ref="A7:C7"/>
    <mergeCell ref="B18:G18"/>
    <mergeCell ref="B30:G30"/>
    <mergeCell ref="B35:G35"/>
    <mergeCell ref="H61:I61"/>
    <mergeCell ref="B55:G55"/>
    <mergeCell ref="B43:G43"/>
    <mergeCell ref="B42:G42"/>
    <mergeCell ref="B50:G50"/>
    <mergeCell ref="B51:G51"/>
    <mergeCell ref="B52:G52"/>
    <mergeCell ref="B44:G44"/>
    <mergeCell ref="B45:G45"/>
    <mergeCell ref="B47:G47"/>
    <mergeCell ref="B48:G48"/>
    <mergeCell ref="B56:G56"/>
    <mergeCell ref="B46:G46"/>
    <mergeCell ref="B54:G54"/>
    <mergeCell ref="B57:G57"/>
    <mergeCell ref="A62:G62"/>
    <mergeCell ref="B58:G58"/>
    <mergeCell ref="B59:G59"/>
    <mergeCell ref="B60:G60"/>
    <mergeCell ref="A61:G61"/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cp:lastPrinted>2014-03-12T04:06:48Z</cp:lastPrinted>
  <dcterms:created xsi:type="dcterms:W3CDTF">2013-08-12T02:50:29Z</dcterms:created>
  <dcterms:modified xsi:type="dcterms:W3CDTF">2014-06-01T05:15:57Z</dcterms:modified>
</cp:coreProperties>
</file>