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E51" i="12" l="1"/>
  <c r="D63" i="12"/>
  <c r="D64" i="12"/>
  <c r="D14" i="12" l="1"/>
  <c r="D65" i="12" l="1"/>
  <c r="D49" i="12"/>
  <c r="D45" i="12"/>
  <c r="D41" i="12" l="1"/>
  <c r="D35" i="12"/>
  <c r="D34" i="12"/>
  <c r="D36" i="12"/>
  <c r="D84" i="12" l="1"/>
  <c r="D83" i="12"/>
  <c r="F84" i="12"/>
  <c r="F83" i="12"/>
  <c r="G85" i="12" l="1"/>
  <c r="E85" i="12"/>
  <c r="F85" i="12"/>
  <c r="D85" i="12"/>
  <c r="D82" i="12"/>
  <c r="D39" i="12"/>
  <c r="D38" i="12"/>
  <c r="D50" i="12" s="1"/>
  <c r="D19" i="12"/>
  <c r="D26" i="12" s="1"/>
  <c r="D15" i="12"/>
  <c r="D51" i="12" l="1"/>
  <c r="D52" i="12" s="1"/>
  <c r="D18" i="12"/>
  <c r="D28" i="5"/>
</calcChain>
</file>

<file path=xl/sharedStrings.xml><?xml version="1.0" encoding="utf-8"?>
<sst xmlns="http://schemas.openxmlformats.org/spreadsheetml/2006/main" count="988" uniqueCount="396">
  <si>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</si>
  <si>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</si>
  <si>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</si>
  <si>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</si>
  <si>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</si>
  <si>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</si>
  <si>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</si>
  <si>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</si>
  <si>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</si>
  <si>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</si>
  <si>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</si>
  <si>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</si>
  <si>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</si>
  <si>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</si>
  <si>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</si>
  <si>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</si>
  <si>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</si>
  <si>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</si>
  <si>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</si>
  <si>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</si>
  <si>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</si>
  <si>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</si>
  <si>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</si>
  <si>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</si>
  <si>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</si>
  <si>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</si>
  <si>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</si>
  <si>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</si>
  <si>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</si>
  <si>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</si>
  <si>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</si>
  <si>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</si>
  <si>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</si>
  <si>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</si>
  <si>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</si>
  <si>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</si>
  <si>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</si>
  <si>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</si>
  <si>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</si>
  <si>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</si>
  <si>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</si>
  <si>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</si>
  <si>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</si>
  <si>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</si>
  <si>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</si>
  <si>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</si>
  <si>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</si>
  <si>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</si>
  <si>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</si>
  <si>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</si>
  <si>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</si>
  <si>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</si>
  <si>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</si>
  <si>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</si>
  <si>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</si>
  <si>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</si>
  <si>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</si>
  <si>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</si>
  <si>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</si>
  <si>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</si>
  <si>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</si>
  <si>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</si>
  <si>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</si>
  <si>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</si>
  <si>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</si>
  <si>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</si>
  <si>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</si>
  <si>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</si>
  <si>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</si>
  <si>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</si>
  <si>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</si>
  <si>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</si>
  <si>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</si>
  <si>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</si>
  <si>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</si>
  <si>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</si>
  <si>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</si>
  <si>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</si>
  <si>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</si>
  <si>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</si>
  <si>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</si>
  <si>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</si>
  <si>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</si>
  <si>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</si>
  <si>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</si>
  <si>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</si>
  <si>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</si>
  <si>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</si>
  <si>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</si>
  <si>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</si>
  <si>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</si>
  <si>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</si>
  <si>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</si>
  <si>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</si>
  <si>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</si>
  <si>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</si>
  <si>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</si>
  <si>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</si>
  <si>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</si>
  <si>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</si>
  <si>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</si>
  <si>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</si>
  <si>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</si>
  <si>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</si>
  <si>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</si>
  <si>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</si>
  <si>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</si>
  <si>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</si>
  <si>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</si>
  <si>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</si>
  <si>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</si>
  <si>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</si>
  <si>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</si>
  <si>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</si>
  <si>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</si>
  <si>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</si>
  <si>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</si>
  <si>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</si>
  <si>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</si>
  <si>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</si>
  <si>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</si>
  <si>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</si>
  <si>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</si>
  <si>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</si>
  <si>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</si>
  <si>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</si>
  <si>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</si>
  <si>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</si>
  <si>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</si>
  <si>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</si>
  <si>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</si>
  <si>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</si>
  <si>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</si>
  <si>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</si>
  <si>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</si>
  <si>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</si>
  <si>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</si>
  <si>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</si>
  <si>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</si>
  <si>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</si>
  <si>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</si>
  <si>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</si>
  <si>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</si>
  <si>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</si>
  <si>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</si>
  <si>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</si>
  <si>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</si>
  <si>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</si>
  <si>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</si>
  <si>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</si>
  <si>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</si>
  <si>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</si>
  <si>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</si>
  <si>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</si>
  <si>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</si>
  <si>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</si>
  <si>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</si>
  <si>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</si>
  <si>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</si>
  <si>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</si>
  <si>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</si>
  <si>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</si>
  <si>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</si>
  <si>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</si>
  <si>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</si>
  <si>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</si>
  <si>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</si>
  <si>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</si>
  <si>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</si>
  <si>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</si>
  <si>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</si>
  <si>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</si>
  <si>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</si>
  <si>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</si>
  <si>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</si>
  <si>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</si>
  <si>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</si>
  <si>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</si>
  <si>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</si>
  <si>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</si>
  <si>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</si>
  <si>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</si>
  <si>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</si>
  <si>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</si>
  <si>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</si>
  <si>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</si>
  <si>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</si>
  <si>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</si>
  <si>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</si>
  <si>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</si>
  <si>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</si>
  <si>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</si>
  <si>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</si>
  <si>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</si>
  <si>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</si>
  <si>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</si>
  <si>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</si>
  <si>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</si>
  <si>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</si>
  <si>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</si>
  <si>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</si>
  <si>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</si>
  <si>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</si>
  <si>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</si>
  <si>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</si>
  <si>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</si>
  <si>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</si>
  <si>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</si>
  <si>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</si>
  <si>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</si>
  <si>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</si>
  <si>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</si>
  <si>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</si>
  <si>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</si>
  <si>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</si>
  <si>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</si>
  <si>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</si>
  <si>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</si>
  <si>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</si>
  <si>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</si>
  <si>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</si>
  <si>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</si>
  <si>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</si>
  <si>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</si>
  <si>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</si>
  <si>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</si>
  <si>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</si>
  <si>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</si>
  <si>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</si>
  <si>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</si>
  <si>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</si>
  <si>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</si>
  <si>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</si>
  <si>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</si>
  <si>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</si>
  <si>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</si>
  <si>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</si>
  <si>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</si>
  <si>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</si>
  <si>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</si>
  <si>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</si>
  <si>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</si>
  <si>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</si>
  <si>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</si>
  <si>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</si>
  <si>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</si>
  <si>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</si>
  <si>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</si>
  <si>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</si>
  <si>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</si>
  <si>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</si>
  <si>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</si>
  <si>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</si>
  <si>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</si>
  <si>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</si>
  <si>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</si>
  <si>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</si>
  <si>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</si>
  <si>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</si>
  <si>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</si>
  <si>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</si>
  <si>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</si>
  <si>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</si>
  <si>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</si>
  <si>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</si>
  <si>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</si>
  <si>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</si>
  <si>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</si>
  <si>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</si>
  <si>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</si>
  <si>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</si>
  <si>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</si>
  <si>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</si>
  <si>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</si>
  <si>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</si>
  <si>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</si>
  <si>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</si>
  <si>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</si>
  <si>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</si>
  <si>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</si>
  <si>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</si>
  <si>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</si>
  <si>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</si>
  <si>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</si>
  <si>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</si>
  <si>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</si>
  <si>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50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</si>
  <si>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</si>
  <si>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</si>
  <si>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</si>
  <si>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</si>
  <si>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</si>
  <si>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</si>
  <si>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</si>
  <si>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</si>
  <si>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ООО "УК "Прибайкальская"                 Н. Н. Орленко</t>
  </si>
  <si>
    <t>Всего денежных средств по статьям содержание и текущий ремонтс учетом остатков</t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</si>
  <si>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</si>
  <si>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</si>
  <si>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</si>
  <si>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 придомовой территорории</t>
  </si>
  <si>
    <t>Уборка лестничных клеток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</si>
  <si>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</si>
  <si>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</si>
  <si>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</si>
  <si>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</si>
  <si>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</si>
  <si>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перед  отопительным периодом</t>
  </si>
  <si>
    <t>Содержание лифтового оборудования</t>
  </si>
  <si>
    <t>Подготовка лифтов к ежегодному ТО</t>
  </si>
  <si>
    <t>зимний период</t>
  </si>
  <si>
    <t>Скашивание травы</t>
  </si>
  <si>
    <t>июль, сентябрь</t>
  </si>
  <si>
    <t>Посыпка пешеходных дорожек отсевом</t>
  </si>
  <si>
    <t>Дезинсекция подвальных помещений и мусоропровдов</t>
  </si>
  <si>
    <t>ежеквартально</t>
  </si>
  <si>
    <t>Вознаграждение управляющей компании</t>
  </si>
  <si>
    <t>Гл. инженер ООО "УК "Прибайкальская"</t>
  </si>
  <si>
    <t>Белкин И. О.</t>
  </si>
  <si>
    <t xml:space="preserve">Прочие расходы (договора управления, канцтовары и т. д.), </t>
  </si>
  <si>
    <t>Уборка снега с козырьков 9 эт. над аркой</t>
  </si>
  <si>
    <t>2,59 руб. кв.м</t>
  </si>
  <si>
    <t>1,99 руб. кв.м</t>
  </si>
  <si>
    <t>4,07 руб. кв.м</t>
  </si>
  <si>
    <t>Учёт оплат поставщикам коммунальных ресурсов в разрезе многоквартирных домов и коммунальных услуг не ведётся</t>
  </si>
  <si>
    <t xml:space="preserve">Очистка придомовой территории (стоянки) от 
слежавшегося снега с вывозом </t>
  </si>
  <si>
    <t>Содержание</t>
  </si>
  <si>
    <t>Остаток (- перерасход) средств по статье содержание</t>
  </si>
  <si>
    <t>Текущий ремонт</t>
  </si>
  <si>
    <t>Остаток средств по статье текущий ремонт</t>
  </si>
  <si>
    <t>3 шт</t>
  </si>
  <si>
    <t>2450 руб 1 раз</t>
  </si>
  <si>
    <t>Тарифы на коммунальные услуги с 01.01.2019</t>
  </si>
  <si>
    <t xml:space="preserve"> 20.1</t>
  </si>
  <si>
    <t xml:space="preserve"> 20.2</t>
  </si>
  <si>
    <t xml:space="preserve"> 20.3</t>
  </si>
  <si>
    <t xml:space="preserve"> 20.4</t>
  </si>
  <si>
    <t xml:space="preserve"> 20.5</t>
  </si>
  <si>
    <t xml:space="preserve"> 20.6</t>
  </si>
  <si>
    <t xml:space="preserve"> 20.7</t>
  </si>
  <si>
    <t xml:space="preserve"> 20.8</t>
  </si>
  <si>
    <t xml:space="preserve"> 20.9</t>
  </si>
  <si>
    <t xml:space="preserve"> 20.10</t>
  </si>
  <si>
    <t xml:space="preserve"> 20.11</t>
  </si>
  <si>
    <t xml:space="preserve"> 20.12</t>
  </si>
  <si>
    <t xml:space="preserve"> 20.13</t>
  </si>
  <si>
    <t xml:space="preserve"> 20.14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</si>
  <si>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</si>
  <si>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</si>
  <si>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</si>
  <si>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</si>
  <si>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</si>
  <si>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 xml:space="preserve"> 20.20</t>
  </si>
  <si>
    <t xml:space="preserve"> 20.21</t>
  </si>
  <si>
    <t xml:space="preserve"> 20.22</t>
  </si>
  <si>
    <t xml:space="preserve"> 20.23</t>
  </si>
  <si>
    <t xml:space="preserve"> 20.24</t>
  </si>
  <si>
    <t xml:space="preserve"> 20.25</t>
  </si>
  <si>
    <t xml:space="preserve"> 20.26</t>
  </si>
  <si>
    <t xml:space="preserve"> 20.27</t>
  </si>
  <si>
    <t xml:space="preserve"> 20.28</t>
  </si>
  <si>
    <t xml:space="preserve"> 20.29</t>
  </si>
  <si>
    <t xml:space="preserve"> 20.30</t>
  </si>
  <si>
    <t xml:space="preserve"> 20.31</t>
  </si>
  <si>
    <t xml:space="preserve"> 20.32</t>
  </si>
  <si>
    <t xml:space="preserve"> 20.33</t>
  </si>
  <si>
    <t>Форма 2.8. Отчет об исполнении ООО "УК "Прибайкальская" договора управления смет доходов и расходов МКД м-на Университетский, 50 за период с 01.01.2019 г. по 31.12.2019 г.</t>
  </si>
  <si>
    <t>=</t>
  </si>
  <si>
    <t>Остаток средств за 2018г.("-" перерасход)</t>
  </si>
  <si>
    <t>Сумма расходов по статье содержание за 2019 г.</t>
  </si>
  <si>
    <t>Сумма расходов по статье текущий ремонт 2019г.</t>
  </si>
  <si>
    <t>январь, февраль, март</t>
  </si>
  <si>
    <t xml:space="preserve">Замена трубопровода системы отопления  в подвальном помещении </t>
  </si>
  <si>
    <t xml:space="preserve">32 мм 2 м
20 мм 4 м 
50 мм 5 м </t>
  </si>
  <si>
    <t xml:space="preserve">Замена трубопровода системы водоотведения  в тех. помещении над аркой </t>
  </si>
  <si>
    <t>12 метров</t>
  </si>
  <si>
    <t>Замена кранов шаровых системы горячего водоснабжения</t>
  </si>
  <si>
    <t>Диам 20 мм 3 шт
Диам 25 мм 1 шт.</t>
  </si>
  <si>
    <t>Генеральная уборка подъезда (май, сентябрь)</t>
  </si>
  <si>
    <t xml:space="preserve">50мм 2 м
89мм 1 м </t>
  </si>
  <si>
    <t xml:space="preserve">Замена трубопровода системы отопления в подвальном помещении </t>
  </si>
  <si>
    <t xml:space="preserve">Замена кранов шаровых системы гвс в подвальном помещении </t>
  </si>
  <si>
    <t>25 мм 2 шт
20 мм 2 шт</t>
  </si>
  <si>
    <t>Замена светодиодного светильника
4 этаж у лифта</t>
  </si>
  <si>
    <t>1 шт</t>
  </si>
  <si>
    <t>Ремонт межпанельных швов</t>
  </si>
  <si>
    <t xml:space="preserve">Герметизация примыкания балконной плиты кв.30 </t>
  </si>
  <si>
    <t>8 п.м</t>
  </si>
  <si>
    <t xml:space="preserve">кв. 8-12п.м.              кв. 21-14п.м.             кв. 25-8п.м.               кв.30-9п.м.            </t>
  </si>
  <si>
    <t>Монтаж видеонаблюдения в подъезд и стоянку</t>
  </si>
  <si>
    <t>Гл. инженер ООО "УК "Прибайкальская"                                   Белкин И. О.</t>
  </si>
  <si>
    <r>
      <t xml:space="preserve">1.       </t>
    </r>
    <r>
      <rPr>
        <b/>
        <sz val="12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</si>
  <si>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</si>
  <si>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rFont val="Times New Roman"/>
        <family val="1"/>
        <charset val="204"/>
      </rPr>
      <t> </t>
    </r>
  </si>
  <si>
    <t xml:space="preserve">Выполненные  работы (оказанные услуги) по содержанию общего имущества и текущему ремонту в отчетном периоде (заполняется по каждому виду работ) </t>
  </si>
  <si>
    <t xml:space="preserve"> 20.34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</si>
</sst>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4" fontId="9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15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9" fillId="0" borderId="0" xfId="0" applyNumberFormat="1" applyFont="1" applyAlignment="1">
      <alignment vertical="top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9" fillId="3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50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50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5" t="s">
        <v>131</v>
      </c>
      <c r="B1" s="65"/>
      <c r="C1" s="65"/>
      <c r="D1" s="65"/>
    </row>
    <row r="2" spans="1:4" s="14" customFormat="1" x14ac:dyDescent="0.25"/>
    <row r="3" spans="1:4" s="14" customFormat="1" x14ac:dyDescent="0.25">
      <c r="A3" s="66" t="s">
        <v>14</v>
      </c>
      <c r="B3" s="66"/>
      <c r="C3" s="66"/>
      <c r="D3" s="6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7">
        <v>43555</v>
      </c>
    </row>
    <row r="7" spans="1:4" s="6" customFormat="1" ht="18.75" customHeight="1" x14ac:dyDescent="0.25">
      <c r="A7" s="64" t="s">
        <v>15</v>
      </c>
      <c r="B7" s="64"/>
      <c r="C7" s="64"/>
      <c r="D7" s="64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18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18" t="s">
        <v>17</v>
      </c>
    </row>
    <row r="10" spans="1:4" s="6" customFormat="1" ht="20.25" customHeight="1" x14ac:dyDescent="0.25">
      <c r="A10" s="64" t="s">
        <v>39</v>
      </c>
      <c r="B10" s="64"/>
      <c r="C10" s="64"/>
      <c r="D10" s="64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64" t="s">
        <v>19</v>
      </c>
      <c r="B12" s="64"/>
      <c r="C12" s="64"/>
      <c r="D12" s="64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286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32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2">
        <v>1913.8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2">
        <v>1879.4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34.399999999999864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287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105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64" t="s">
        <v>30</v>
      </c>
      <c r="B37" s="64"/>
      <c r="C37" s="64"/>
      <c r="D37" s="64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19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19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19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3" t="s">
        <v>83</v>
      </c>
      <c r="B1" s="73"/>
      <c r="C1" s="73"/>
      <c r="D1" s="7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9">
        <v>43555</v>
      </c>
    </row>
    <row r="5" spans="1:4" s="6" customFormat="1" ht="20.100000000000001" customHeight="1" x14ac:dyDescent="0.25">
      <c r="A5" s="64" t="s">
        <v>41</v>
      </c>
      <c r="B5" s="64"/>
      <c r="C5" s="64"/>
      <c r="D5" s="6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64" t="s">
        <v>172</v>
      </c>
      <c r="B7" s="64"/>
      <c r="C7" s="64"/>
      <c r="D7" s="64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64" t="s">
        <v>84</v>
      </c>
      <c r="B10" s="64"/>
      <c r="C10" s="64"/>
      <c r="D10" s="64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67" t="s">
        <v>44</v>
      </c>
      <c r="B12" s="67"/>
      <c r="C12" s="67"/>
      <c r="D12" s="67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67" t="s">
        <v>47</v>
      </c>
      <c r="B15" s="67"/>
      <c r="C15" s="67"/>
      <c r="D15" s="67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64" t="s">
        <v>49</v>
      </c>
      <c r="B17" s="64"/>
      <c r="C17" s="64"/>
      <c r="D17" s="64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71" t="s">
        <v>85</v>
      </c>
      <c r="B20" s="71"/>
      <c r="C20" s="71"/>
      <c r="D20" s="71"/>
    </row>
    <row r="21" spans="1:4" s="6" customFormat="1" ht="20.100000000000001" customHeight="1" x14ac:dyDescent="0.25">
      <c r="A21" s="68" t="s">
        <v>145</v>
      </c>
      <c r="B21" s="50" t="s">
        <v>52</v>
      </c>
      <c r="C21" s="23" t="s">
        <v>5</v>
      </c>
      <c r="D21" s="24">
        <v>1</v>
      </c>
    </row>
    <row r="22" spans="1:4" s="6" customFormat="1" ht="20.100000000000001" customHeight="1" x14ac:dyDescent="0.25">
      <c r="A22" s="69"/>
      <c r="B22" s="3" t="s">
        <v>53</v>
      </c>
      <c r="C22" s="5" t="s">
        <v>5</v>
      </c>
      <c r="D22" s="45" t="s">
        <v>272</v>
      </c>
    </row>
    <row r="23" spans="1:4" s="6" customFormat="1" ht="20.100000000000001" customHeight="1" thickBot="1" x14ac:dyDescent="0.3">
      <c r="A23" s="70"/>
      <c r="B23" s="41" t="s">
        <v>54</v>
      </c>
      <c r="C23" s="27" t="s">
        <v>5</v>
      </c>
      <c r="D23" s="28">
        <v>1990</v>
      </c>
    </row>
    <row r="24" spans="1:4" s="6" customFormat="1" ht="20.100000000000001" customHeight="1" thickBot="1" x14ac:dyDescent="0.3">
      <c r="A24" s="72" t="s">
        <v>55</v>
      </c>
      <c r="B24" s="72"/>
      <c r="C24" s="72"/>
      <c r="D24" s="72"/>
    </row>
    <row r="25" spans="1:4" s="6" customFormat="1" ht="20.100000000000001" customHeight="1" x14ac:dyDescent="0.25">
      <c r="A25" s="68">
        <v>12</v>
      </c>
      <c r="B25" s="50" t="s">
        <v>56</v>
      </c>
      <c r="C25" s="23" t="s">
        <v>5</v>
      </c>
      <c r="D25" s="24" t="s">
        <v>275</v>
      </c>
    </row>
    <row r="26" spans="1:4" s="6" customFormat="1" ht="20.100000000000001" customHeight="1" x14ac:dyDescent="0.25">
      <c r="A26" s="69"/>
      <c r="B26" s="7" t="s">
        <v>57</v>
      </c>
      <c r="C26" s="5" t="s">
        <v>5</v>
      </c>
      <c r="D26" s="25" t="s">
        <v>276</v>
      </c>
    </row>
    <row r="27" spans="1:4" s="6" customFormat="1" ht="36.75" customHeight="1" x14ac:dyDescent="0.25">
      <c r="A27" s="69"/>
      <c r="B27" s="3" t="s">
        <v>58</v>
      </c>
      <c r="C27" s="5" t="s">
        <v>5</v>
      </c>
      <c r="D27" s="45" t="s">
        <v>277</v>
      </c>
    </row>
    <row r="28" spans="1:4" s="6" customFormat="1" ht="20.100000000000001" customHeight="1" x14ac:dyDescent="0.25">
      <c r="A28" s="69"/>
      <c r="B28" s="3" t="s">
        <v>59</v>
      </c>
      <c r="C28" s="5" t="s">
        <v>5</v>
      </c>
      <c r="D28" s="45" t="s">
        <v>278</v>
      </c>
    </row>
    <row r="29" spans="1:4" s="6" customFormat="1" ht="20.100000000000001" customHeight="1" x14ac:dyDescent="0.25">
      <c r="A29" s="69"/>
      <c r="B29" s="3" t="s">
        <v>60</v>
      </c>
      <c r="C29" s="5" t="s">
        <v>5</v>
      </c>
      <c r="D29" s="39">
        <v>41530</v>
      </c>
    </row>
    <row r="30" spans="1:4" s="6" customFormat="1" ht="20.100000000000001" customHeight="1" thickBot="1" x14ac:dyDescent="0.3">
      <c r="A30" s="70"/>
      <c r="B30" s="51" t="s">
        <v>61</v>
      </c>
      <c r="C30" s="27" t="s">
        <v>5</v>
      </c>
      <c r="D30" s="33">
        <v>42925</v>
      </c>
    </row>
    <row r="31" spans="1:4" ht="15.75" customHeight="1" x14ac:dyDescent="0.25">
      <c r="A31" s="68">
        <v>13</v>
      </c>
      <c r="B31" s="50" t="s">
        <v>56</v>
      </c>
      <c r="C31" s="23" t="s">
        <v>5</v>
      </c>
      <c r="D31" s="24" t="s">
        <v>246</v>
      </c>
    </row>
    <row r="32" spans="1:4" x14ac:dyDescent="0.25">
      <c r="A32" s="69"/>
      <c r="B32" s="7" t="s">
        <v>57</v>
      </c>
      <c r="C32" s="5" t="s">
        <v>5</v>
      </c>
      <c r="D32" s="25" t="s">
        <v>276</v>
      </c>
    </row>
    <row r="33" spans="1:4" ht="31.5" x14ac:dyDescent="0.25">
      <c r="A33" s="69"/>
      <c r="B33" s="3" t="s">
        <v>58</v>
      </c>
      <c r="C33" s="5" t="s">
        <v>5</v>
      </c>
      <c r="D33" s="45" t="s">
        <v>279</v>
      </c>
    </row>
    <row r="34" spans="1:4" ht="15.75" customHeight="1" x14ac:dyDescent="0.25">
      <c r="A34" s="69"/>
      <c r="B34" s="3" t="s">
        <v>59</v>
      </c>
      <c r="C34" s="5" t="s">
        <v>5</v>
      </c>
      <c r="D34" s="45" t="s">
        <v>241</v>
      </c>
    </row>
    <row r="35" spans="1:4" x14ac:dyDescent="0.25">
      <c r="A35" s="69"/>
      <c r="B35" s="3" t="s">
        <v>60</v>
      </c>
      <c r="C35" s="5" t="s">
        <v>5</v>
      </c>
      <c r="D35" s="39">
        <v>41956</v>
      </c>
    </row>
    <row r="36" spans="1:4" ht="15.75" customHeight="1" thickBot="1" x14ac:dyDescent="0.3">
      <c r="A36" s="70"/>
      <c r="B36" s="51" t="s">
        <v>61</v>
      </c>
      <c r="C36" s="27" t="s">
        <v>5</v>
      </c>
      <c r="D36" s="33">
        <v>44148</v>
      </c>
    </row>
    <row r="37" spans="1:4" x14ac:dyDescent="0.25">
      <c r="A37" s="68">
        <v>14</v>
      </c>
      <c r="B37" s="50" t="s">
        <v>56</v>
      </c>
      <c r="C37" s="23" t="s">
        <v>5</v>
      </c>
      <c r="D37" s="24" t="s">
        <v>257</v>
      </c>
    </row>
    <row r="38" spans="1:4" ht="15.75" customHeight="1" x14ac:dyDescent="0.25">
      <c r="A38" s="69"/>
      <c r="B38" s="7" t="s">
        <v>57</v>
      </c>
      <c r="C38" s="5" t="s">
        <v>5</v>
      </c>
      <c r="D38" s="25" t="s">
        <v>276</v>
      </c>
    </row>
    <row r="39" spans="1:4" ht="31.5" x14ac:dyDescent="0.25">
      <c r="A39" s="69"/>
      <c r="B39" s="3" t="s">
        <v>58</v>
      </c>
      <c r="C39" s="5" t="s">
        <v>5</v>
      </c>
      <c r="D39" s="45" t="s">
        <v>279</v>
      </c>
    </row>
    <row r="40" spans="1:4" ht="15.75" customHeight="1" x14ac:dyDescent="0.25">
      <c r="A40" s="69"/>
      <c r="B40" s="3" t="s">
        <v>59</v>
      </c>
      <c r="C40" s="5" t="s">
        <v>5</v>
      </c>
      <c r="D40" s="45" t="s">
        <v>280</v>
      </c>
    </row>
    <row r="41" spans="1:4" x14ac:dyDescent="0.25">
      <c r="A41" s="69"/>
      <c r="B41" s="3" t="s">
        <v>60</v>
      </c>
      <c r="C41" s="5" t="s">
        <v>5</v>
      </c>
      <c r="D41" s="39"/>
    </row>
    <row r="42" spans="1:4" ht="15.75" customHeight="1" thickBot="1" x14ac:dyDescent="0.3">
      <c r="A42" s="70"/>
      <c r="B42" s="51" t="s">
        <v>61</v>
      </c>
      <c r="C42" s="27" t="s">
        <v>5</v>
      </c>
      <c r="D42" s="33"/>
    </row>
    <row r="43" spans="1:4" ht="15.75" customHeight="1" x14ac:dyDescent="0.25">
      <c r="A43" s="67" t="s">
        <v>62</v>
      </c>
      <c r="B43" s="67"/>
      <c r="C43" s="67"/>
      <c r="D43" s="67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217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67" t="s">
        <v>65</v>
      </c>
      <c r="B46" s="67"/>
      <c r="C46" s="67"/>
      <c r="D46" s="67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217</v>
      </c>
    </row>
    <row r="48" spans="1:4" x14ac:dyDescent="0.25">
      <c r="A48" s="67" t="s">
        <v>67</v>
      </c>
      <c r="B48" s="67"/>
      <c r="C48" s="67"/>
      <c r="D48" s="67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225</v>
      </c>
    </row>
    <row r="50" spans="1:4" x14ac:dyDescent="0.25">
      <c r="A50" s="67" t="s">
        <v>69</v>
      </c>
      <c r="B50" s="67"/>
      <c r="C50" s="67"/>
      <c r="D50" s="67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216</v>
      </c>
    </row>
    <row r="52" spans="1:4" x14ac:dyDescent="0.25">
      <c r="A52" s="64" t="s">
        <v>71</v>
      </c>
      <c r="B52" s="64"/>
      <c r="C52" s="64"/>
      <c r="D52" s="64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216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67" t="s">
        <v>74</v>
      </c>
      <c r="B55" s="67"/>
      <c r="C55" s="67"/>
      <c r="D55" s="67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215</v>
      </c>
    </row>
    <row r="57" spans="1:4" x14ac:dyDescent="0.25">
      <c r="A57" s="67" t="s">
        <v>76</v>
      </c>
      <c r="B57" s="67"/>
      <c r="C57" s="67"/>
      <c r="D57" s="67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20" t="s">
        <v>226</v>
      </c>
    </row>
    <row r="59" spans="1:4" x14ac:dyDescent="0.25">
      <c r="A59" s="67" t="s">
        <v>78</v>
      </c>
      <c r="B59" s="67"/>
      <c r="C59" s="67"/>
      <c r="D59" s="67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215</v>
      </c>
    </row>
    <row r="61" spans="1:4" x14ac:dyDescent="0.25">
      <c r="A61" s="67" t="s">
        <v>80</v>
      </c>
      <c r="B61" s="67"/>
      <c r="C61" s="67"/>
      <c r="D61" s="67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227</v>
      </c>
    </row>
    <row r="63" spans="1:4" x14ac:dyDescent="0.25">
      <c r="A63" s="64" t="s">
        <v>86</v>
      </c>
      <c r="B63" s="64"/>
      <c r="C63" s="64"/>
      <c r="D63" s="64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215</v>
      </c>
    </row>
  </sheetData>
  <mergeCells count="23">
    <mergeCell ref="A17:D17"/>
    <mergeCell ref="A7:D7"/>
    <mergeCell ref="A1:D1"/>
    <mergeCell ref="A5:D5"/>
    <mergeCell ref="A10:D10"/>
    <mergeCell ref="A12:D12"/>
    <mergeCell ref="A15:D15"/>
    <mergeCell ref="A37:A42"/>
    <mergeCell ref="A20:D20"/>
    <mergeCell ref="A24:D24"/>
    <mergeCell ref="A43:D43"/>
    <mergeCell ref="A21:A23"/>
    <mergeCell ref="A25:A30"/>
    <mergeCell ref="A31:A36"/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77" sqref="D77"/>
    </sheetView>
  </sheetViews>
  <sheetFormatPr defaultRowHeight="15.75" x14ac:dyDescent="0.25"/>
  <cols>
    <col min="1" max="1" width="5.85546875" style="21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5" t="s">
        <v>90</v>
      </c>
      <c r="B1" s="65"/>
      <c r="C1" s="65"/>
      <c r="D1" s="65"/>
    </row>
    <row r="2" spans="1:4" ht="16.5" thickBot="1" x14ac:dyDescent="0.3"/>
    <row r="3" spans="1:4" ht="35.1" customHeight="1" x14ac:dyDescent="0.25">
      <c r="A3" s="29" t="s">
        <v>0</v>
      </c>
      <c r="B3" s="30" t="s">
        <v>1</v>
      </c>
      <c r="C3" s="30" t="s">
        <v>2</v>
      </c>
      <c r="D3" s="31" t="s">
        <v>3</v>
      </c>
    </row>
    <row r="4" spans="1:4" s="6" customFormat="1" ht="35.1" customHeight="1" thickBot="1" x14ac:dyDescent="0.3">
      <c r="A4" s="26"/>
      <c r="B4" s="32" t="s">
        <v>4</v>
      </c>
      <c r="C4" s="27" t="s">
        <v>5</v>
      </c>
      <c r="D4" s="33">
        <v>43555</v>
      </c>
    </row>
    <row r="5" spans="1:4" s="6" customFormat="1" ht="51.75" customHeight="1" x14ac:dyDescent="0.25">
      <c r="A5" s="68">
        <v>1</v>
      </c>
      <c r="B5" s="22" t="s">
        <v>87</v>
      </c>
      <c r="C5" s="23" t="s">
        <v>5</v>
      </c>
      <c r="D5" s="24" t="s">
        <v>228</v>
      </c>
    </row>
    <row r="6" spans="1:4" s="6" customFormat="1" ht="20.100000000000001" customHeight="1" x14ac:dyDescent="0.25">
      <c r="A6" s="69"/>
      <c r="B6" s="7" t="s">
        <v>59</v>
      </c>
      <c r="C6" s="5" t="s">
        <v>5</v>
      </c>
      <c r="D6" s="25" t="s">
        <v>229</v>
      </c>
    </row>
    <row r="7" spans="1:4" s="6" customFormat="1" ht="36.75" customHeight="1" x14ac:dyDescent="0.25">
      <c r="A7" s="69"/>
      <c r="B7" s="7" t="s">
        <v>88</v>
      </c>
      <c r="C7" s="5" t="s">
        <v>13</v>
      </c>
      <c r="D7" s="48" t="s">
        <v>271</v>
      </c>
    </row>
    <row r="8" spans="1:4" s="6" customFormat="1" ht="32.25" customHeight="1" x14ac:dyDescent="0.25">
      <c r="A8" s="69"/>
      <c r="B8" s="3" t="s">
        <v>174</v>
      </c>
      <c r="C8" s="5" t="s">
        <v>5</v>
      </c>
      <c r="D8" s="25"/>
    </row>
    <row r="9" spans="1:4" s="6" customFormat="1" ht="34.5" customHeight="1" x14ac:dyDescent="0.25">
      <c r="A9" s="69"/>
      <c r="B9" s="3" t="s">
        <v>175</v>
      </c>
      <c r="C9" s="5" t="s">
        <v>5</v>
      </c>
      <c r="D9" s="25" t="s">
        <v>17</v>
      </c>
    </row>
    <row r="10" spans="1:4" s="6" customFormat="1" ht="20.100000000000001" customHeight="1" x14ac:dyDescent="0.25">
      <c r="A10" s="69"/>
      <c r="B10" s="3" t="s">
        <v>176</v>
      </c>
      <c r="C10" s="5" t="s">
        <v>5</v>
      </c>
      <c r="D10" s="25" t="s">
        <v>244</v>
      </c>
    </row>
    <row r="11" spans="1:4" s="6" customFormat="1" ht="20.100000000000001" customHeight="1" thickBot="1" x14ac:dyDescent="0.3">
      <c r="A11" s="70"/>
      <c r="B11" s="46" t="s">
        <v>89</v>
      </c>
      <c r="C11" s="27" t="s">
        <v>5</v>
      </c>
      <c r="D11" s="28" t="s">
        <v>264</v>
      </c>
    </row>
    <row r="12" spans="1:4" s="6" customFormat="1" ht="47.25" x14ac:dyDescent="0.25">
      <c r="A12" s="68">
        <v>2</v>
      </c>
      <c r="B12" s="22" t="s">
        <v>87</v>
      </c>
      <c r="C12" s="23" t="s">
        <v>5</v>
      </c>
      <c r="D12" s="24" t="s">
        <v>230</v>
      </c>
    </row>
    <row r="13" spans="1:4" s="6" customFormat="1" x14ac:dyDescent="0.25">
      <c r="A13" s="69"/>
      <c r="B13" s="7" t="s">
        <v>59</v>
      </c>
      <c r="C13" s="5" t="s">
        <v>5</v>
      </c>
      <c r="D13" s="25" t="s">
        <v>229</v>
      </c>
    </row>
    <row r="14" spans="1:4" s="6" customFormat="1" ht="30" x14ac:dyDescent="0.25">
      <c r="A14" s="69"/>
      <c r="B14" s="7" t="s">
        <v>88</v>
      </c>
      <c r="C14" s="5" t="s">
        <v>13</v>
      </c>
      <c r="D14" s="48" t="s">
        <v>271</v>
      </c>
    </row>
    <row r="15" spans="1:4" ht="31.5" x14ac:dyDescent="0.25">
      <c r="A15" s="69"/>
      <c r="B15" s="3" t="s">
        <v>174</v>
      </c>
      <c r="C15" s="5" t="s">
        <v>5</v>
      </c>
      <c r="D15" s="25"/>
    </row>
    <row r="16" spans="1:4" ht="31.5" x14ac:dyDescent="0.25">
      <c r="A16" s="69"/>
      <c r="B16" s="3" t="s">
        <v>175</v>
      </c>
      <c r="C16" s="5" t="s">
        <v>5</v>
      </c>
      <c r="D16" s="25" t="s">
        <v>17</v>
      </c>
    </row>
    <row r="17" spans="1:4" x14ac:dyDescent="0.25">
      <c r="A17" s="69"/>
      <c r="B17" s="3" t="s">
        <v>176</v>
      </c>
      <c r="C17" s="5" t="s">
        <v>5</v>
      </c>
      <c r="D17" s="25" t="s">
        <v>244</v>
      </c>
    </row>
    <row r="18" spans="1:4" ht="16.5" thickBot="1" x14ac:dyDescent="0.3">
      <c r="A18" s="70"/>
      <c r="B18" s="46" t="s">
        <v>89</v>
      </c>
      <c r="C18" s="27" t="s">
        <v>5</v>
      </c>
      <c r="D18" s="28" t="s">
        <v>264</v>
      </c>
    </row>
    <row r="19" spans="1:4" x14ac:dyDescent="0.25">
      <c r="A19" s="68">
        <v>3</v>
      </c>
      <c r="B19" s="22" t="s">
        <v>87</v>
      </c>
      <c r="C19" s="23" t="s">
        <v>5</v>
      </c>
      <c r="D19" s="24" t="s">
        <v>231</v>
      </c>
    </row>
    <row r="20" spans="1:4" x14ac:dyDescent="0.25">
      <c r="A20" s="69"/>
      <c r="B20" s="7" t="s">
        <v>59</v>
      </c>
      <c r="C20" s="5" t="s">
        <v>5</v>
      </c>
      <c r="D20" s="25" t="s">
        <v>239</v>
      </c>
    </row>
    <row r="21" spans="1:4" ht="30" x14ac:dyDescent="0.25">
      <c r="A21" s="69"/>
      <c r="B21" s="7" t="s">
        <v>88</v>
      </c>
      <c r="C21" s="5" t="s">
        <v>13</v>
      </c>
      <c r="D21" s="48" t="s">
        <v>271</v>
      </c>
    </row>
    <row r="22" spans="1:4" ht="31.5" x14ac:dyDescent="0.25">
      <c r="A22" s="69"/>
      <c r="B22" s="3" t="s">
        <v>174</v>
      </c>
      <c r="C22" s="5" t="s">
        <v>5</v>
      </c>
      <c r="D22" s="25"/>
    </row>
    <row r="23" spans="1:4" ht="31.5" x14ac:dyDescent="0.25">
      <c r="A23" s="69"/>
      <c r="B23" s="3" t="s">
        <v>175</v>
      </c>
      <c r="C23" s="5" t="s">
        <v>5</v>
      </c>
      <c r="D23" s="25" t="s">
        <v>17</v>
      </c>
    </row>
    <row r="24" spans="1:4" x14ac:dyDescent="0.25">
      <c r="A24" s="69"/>
      <c r="B24" s="3" t="s">
        <v>176</v>
      </c>
      <c r="C24" s="5" t="s">
        <v>5</v>
      </c>
      <c r="D24" s="25" t="s">
        <v>244</v>
      </c>
    </row>
    <row r="25" spans="1:4" ht="16.5" thickBot="1" x14ac:dyDescent="0.3">
      <c r="A25" s="70"/>
      <c r="B25" s="46" t="s">
        <v>89</v>
      </c>
      <c r="C25" s="27" t="s">
        <v>5</v>
      </c>
      <c r="D25" s="28" t="s">
        <v>264</v>
      </c>
    </row>
    <row r="26" spans="1:4" ht="31.5" x14ac:dyDescent="0.25">
      <c r="A26" s="68">
        <v>4</v>
      </c>
      <c r="B26" s="22" t="s">
        <v>87</v>
      </c>
      <c r="C26" s="23" t="s">
        <v>5</v>
      </c>
      <c r="D26" s="24" t="s">
        <v>232</v>
      </c>
    </row>
    <row r="27" spans="1:4" x14ac:dyDescent="0.25">
      <c r="A27" s="69"/>
      <c r="B27" s="7" t="s">
        <v>59</v>
      </c>
      <c r="C27" s="5" t="s">
        <v>5</v>
      </c>
      <c r="D27" s="25" t="s">
        <v>239</v>
      </c>
    </row>
    <row r="28" spans="1:4" ht="30" x14ac:dyDescent="0.25">
      <c r="A28" s="69"/>
      <c r="B28" s="7" t="s">
        <v>88</v>
      </c>
      <c r="C28" s="5" t="s">
        <v>13</v>
      </c>
      <c r="D28" s="48" t="s">
        <v>271</v>
      </c>
    </row>
    <row r="29" spans="1:4" ht="31.5" x14ac:dyDescent="0.25">
      <c r="A29" s="69"/>
      <c r="B29" s="3" t="s">
        <v>174</v>
      </c>
      <c r="C29" s="5" t="s">
        <v>5</v>
      </c>
      <c r="D29" s="25"/>
    </row>
    <row r="30" spans="1:4" ht="31.5" x14ac:dyDescent="0.25">
      <c r="A30" s="69"/>
      <c r="B30" s="3" t="s">
        <v>175</v>
      </c>
      <c r="C30" s="5" t="s">
        <v>5</v>
      </c>
      <c r="D30" s="25" t="s">
        <v>17</v>
      </c>
    </row>
    <row r="31" spans="1:4" x14ac:dyDescent="0.25">
      <c r="A31" s="69"/>
      <c r="B31" s="3" t="s">
        <v>176</v>
      </c>
      <c r="C31" s="5" t="s">
        <v>5</v>
      </c>
      <c r="D31" s="25" t="s">
        <v>261</v>
      </c>
    </row>
    <row r="32" spans="1:4" ht="16.5" thickBot="1" x14ac:dyDescent="0.3">
      <c r="A32" s="70"/>
      <c r="B32" s="46" t="s">
        <v>89</v>
      </c>
      <c r="C32" s="27" t="s">
        <v>5</v>
      </c>
      <c r="D32" s="28" t="s">
        <v>264</v>
      </c>
    </row>
    <row r="33" spans="1:4" ht="31.5" x14ac:dyDescent="0.25">
      <c r="A33" s="68">
        <v>5</v>
      </c>
      <c r="B33" s="22" t="s">
        <v>87</v>
      </c>
      <c r="C33" s="23" t="s">
        <v>5</v>
      </c>
      <c r="D33" s="24" t="s">
        <v>233</v>
      </c>
    </row>
    <row r="34" spans="1:4" x14ac:dyDescent="0.25">
      <c r="A34" s="69"/>
      <c r="B34" s="7" t="s">
        <v>59</v>
      </c>
      <c r="C34" s="5" t="s">
        <v>5</v>
      </c>
      <c r="D34" s="25"/>
    </row>
    <row r="35" spans="1:4" ht="30" x14ac:dyDescent="0.25">
      <c r="A35" s="69"/>
      <c r="B35" s="7" t="s">
        <v>88</v>
      </c>
      <c r="C35" s="5" t="s">
        <v>13</v>
      </c>
      <c r="D35" s="48" t="s">
        <v>271</v>
      </c>
    </row>
    <row r="36" spans="1:4" ht="31.5" x14ac:dyDescent="0.25">
      <c r="A36" s="69"/>
      <c r="B36" s="3" t="s">
        <v>174</v>
      </c>
      <c r="C36" s="5" t="s">
        <v>5</v>
      </c>
      <c r="D36" s="25"/>
    </row>
    <row r="37" spans="1:4" ht="31.5" x14ac:dyDescent="0.25">
      <c r="A37" s="69"/>
      <c r="B37" s="3" t="s">
        <v>175</v>
      </c>
      <c r="C37" s="5" t="s">
        <v>5</v>
      </c>
      <c r="D37" s="25" t="s">
        <v>17</v>
      </c>
    </row>
    <row r="38" spans="1:4" x14ac:dyDescent="0.25">
      <c r="A38" s="69"/>
      <c r="B38" s="3" t="s">
        <v>176</v>
      </c>
      <c r="C38" s="5" t="s">
        <v>5</v>
      </c>
      <c r="D38" s="25" t="s">
        <v>244</v>
      </c>
    </row>
    <row r="39" spans="1:4" ht="16.5" thickBot="1" x14ac:dyDescent="0.3">
      <c r="A39" s="70"/>
      <c r="B39" s="46" t="s">
        <v>89</v>
      </c>
      <c r="C39" s="27" t="s">
        <v>5</v>
      </c>
      <c r="D39" s="28" t="s">
        <v>264</v>
      </c>
    </row>
    <row r="40" spans="1:4" ht="47.25" x14ac:dyDescent="0.25">
      <c r="A40" s="68">
        <v>6</v>
      </c>
      <c r="B40" s="22" t="s">
        <v>87</v>
      </c>
      <c r="C40" s="23" t="s">
        <v>5</v>
      </c>
      <c r="D40" s="24" t="s">
        <v>234</v>
      </c>
    </row>
    <row r="41" spans="1:4" x14ac:dyDescent="0.25">
      <c r="A41" s="69"/>
      <c r="B41" s="7" t="s">
        <v>59</v>
      </c>
      <c r="C41" s="5" t="s">
        <v>5</v>
      </c>
      <c r="D41" s="25" t="s">
        <v>240</v>
      </c>
    </row>
    <row r="42" spans="1:4" ht="30" x14ac:dyDescent="0.25">
      <c r="A42" s="69"/>
      <c r="B42" s="7" t="s">
        <v>88</v>
      </c>
      <c r="C42" s="5" t="s">
        <v>13</v>
      </c>
      <c r="D42" s="48" t="s">
        <v>271</v>
      </c>
    </row>
    <row r="43" spans="1:4" ht="31.5" x14ac:dyDescent="0.25">
      <c r="A43" s="69"/>
      <c r="B43" s="3" t="s">
        <v>174</v>
      </c>
      <c r="C43" s="5" t="s">
        <v>5</v>
      </c>
      <c r="D43" s="25"/>
    </row>
    <row r="44" spans="1:4" ht="31.5" x14ac:dyDescent="0.25">
      <c r="A44" s="69"/>
      <c r="B44" s="3" t="s">
        <v>175</v>
      </c>
      <c r="C44" s="5" t="s">
        <v>5</v>
      </c>
      <c r="D44" s="25" t="s">
        <v>17</v>
      </c>
    </row>
    <row r="45" spans="1:4" x14ac:dyDescent="0.25">
      <c r="A45" s="69"/>
      <c r="B45" s="3" t="s">
        <v>176</v>
      </c>
      <c r="C45" s="5" t="s">
        <v>5</v>
      </c>
      <c r="D45" s="25" t="s">
        <v>244</v>
      </c>
    </row>
    <row r="46" spans="1:4" ht="16.5" thickBot="1" x14ac:dyDescent="0.3">
      <c r="A46" s="70"/>
      <c r="B46" s="46" t="s">
        <v>89</v>
      </c>
      <c r="C46" s="27" t="s">
        <v>5</v>
      </c>
      <c r="D46" s="28" t="s">
        <v>264</v>
      </c>
    </row>
    <row r="47" spans="1:4" x14ac:dyDescent="0.25">
      <c r="A47" s="68">
        <v>7</v>
      </c>
      <c r="B47" s="22" t="s">
        <v>87</v>
      </c>
      <c r="C47" s="23" t="s">
        <v>5</v>
      </c>
      <c r="D47" s="24" t="s">
        <v>235</v>
      </c>
    </row>
    <row r="48" spans="1:4" x14ac:dyDescent="0.25">
      <c r="A48" s="69"/>
      <c r="B48" s="7" t="s">
        <v>59</v>
      </c>
      <c r="C48" s="5" t="s">
        <v>5</v>
      </c>
      <c r="D48" s="25" t="s">
        <v>241</v>
      </c>
    </row>
    <row r="49" spans="1:4" ht="30" x14ac:dyDescent="0.25">
      <c r="A49" s="69"/>
      <c r="B49" s="7" t="s">
        <v>88</v>
      </c>
      <c r="C49" s="5" t="s">
        <v>13</v>
      </c>
      <c r="D49" s="48" t="s">
        <v>271</v>
      </c>
    </row>
    <row r="50" spans="1:4" ht="31.5" x14ac:dyDescent="0.25">
      <c r="A50" s="69"/>
      <c r="B50" s="3" t="s">
        <v>174</v>
      </c>
      <c r="C50" s="5" t="s">
        <v>5</v>
      </c>
      <c r="D50" s="25"/>
    </row>
    <row r="51" spans="1:4" ht="31.5" x14ac:dyDescent="0.25">
      <c r="A51" s="69"/>
      <c r="B51" s="3" t="s">
        <v>175</v>
      </c>
      <c r="C51" s="5" t="s">
        <v>5</v>
      </c>
      <c r="D51" s="25" t="s">
        <v>17</v>
      </c>
    </row>
    <row r="52" spans="1:4" x14ac:dyDescent="0.25">
      <c r="A52" s="69"/>
      <c r="B52" s="3" t="s">
        <v>176</v>
      </c>
      <c r="C52" s="5" t="s">
        <v>5</v>
      </c>
      <c r="D52" s="25" t="s">
        <v>244</v>
      </c>
    </row>
    <row r="53" spans="1:4" ht="16.5" thickBot="1" x14ac:dyDescent="0.3">
      <c r="A53" s="70"/>
      <c r="B53" s="46" t="s">
        <v>89</v>
      </c>
      <c r="C53" s="27" t="s">
        <v>5</v>
      </c>
      <c r="D53" s="28" t="s">
        <v>264</v>
      </c>
    </row>
    <row r="54" spans="1:4" x14ac:dyDescent="0.25">
      <c r="A54" s="68">
        <v>8</v>
      </c>
      <c r="B54" s="22" t="s">
        <v>87</v>
      </c>
      <c r="C54" s="23" t="s">
        <v>5</v>
      </c>
      <c r="D54" s="24" t="s">
        <v>236</v>
      </c>
    </row>
    <row r="55" spans="1:4" x14ac:dyDescent="0.25">
      <c r="A55" s="69"/>
      <c r="B55" s="7" t="s">
        <v>59</v>
      </c>
      <c r="C55" s="5" t="s">
        <v>5</v>
      </c>
      <c r="D55" s="25" t="s">
        <v>239</v>
      </c>
    </row>
    <row r="56" spans="1:4" ht="30" x14ac:dyDescent="0.25">
      <c r="A56" s="69"/>
      <c r="B56" s="7" t="s">
        <v>88</v>
      </c>
      <c r="C56" s="5" t="s">
        <v>13</v>
      </c>
      <c r="D56" s="48" t="s">
        <v>271</v>
      </c>
    </row>
    <row r="57" spans="1:4" ht="31.5" x14ac:dyDescent="0.25">
      <c r="A57" s="69"/>
      <c r="B57" s="3" t="s">
        <v>174</v>
      </c>
      <c r="C57" s="5" t="s">
        <v>5</v>
      </c>
      <c r="D57" s="25"/>
    </row>
    <row r="58" spans="1:4" ht="31.5" x14ac:dyDescent="0.25">
      <c r="A58" s="69"/>
      <c r="B58" s="3" t="s">
        <v>175</v>
      </c>
      <c r="C58" s="5" t="s">
        <v>5</v>
      </c>
      <c r="D58" s="25" t="s">
        <v>17</v>
      </c>
    </row>
    <row r="59" spans="1:4" x14ac:dyDescent="0.25">
      <c r="A59" s="69"/>
      <c r="B59" s="3" t="s">
        <v>176</v>
      </c>
      <c r="C59" s="5" t="s">
        <v>5</v>
      </c>
      <c r="D59" s="25" t="s">
        <v>245</v>
      </c>
    </row>
    <row r="60" spans="1:4" ht="16.5" thickBot="1" x14ac:dyDescent="0.3">
      <c r="A60" s="70"/>
      <c r="B60" s="46" t="s">
        <v>89</v>
      </c>
      <c r="C60" s="27" t="s">
        <v>5</v>
      </c>
      <c r="D60" s="28" t="s">
        <v>264</v>
      </c>
    </row>
    <row r="61" spans="1:4" x14ac:dyDescent="0.25">
      <c r="A61" s="68">
        <v>9</v>
      </c>
      <c r="B61" s="22" t="s">
        <v>87</v>
      </c>
      <c r="C61" s="23" t="s">
        <v>5</v>
      </c>
      <c r="D61" s="24" t="s">
        <v>237</v>
      </c>
    </row>
    <row r="62" spans="1:4" x14ac:dyDescent="0.25">
      <c r="A62" s="69"/>
      <c r="B62" s="7" t="s">
        <v>59</v>
      </c>
      <c r="C62" s="5" t="s">
        <v>5</v>
      </c>
      <c r="D62" s="25" t="s">
        <v>242</v>
      </c>
    </row>
    <row r="63" spans="1:4" ht="30" x14ac:dyDescent="0.25">
      <c r="A63" s="69"/>
      <c r="B63" s="7" t="s">
        <v>88</v>
      </c>
      <c r="C63" s="5" t="s">
        <v>13</v>
      </c>
      <c r="D63" s="48" t="s">
        <v>271</v>
      </c>
    </row>
    <row r="64" spans="1:4" ht="31.5" x14ac:dyDescent="0.25">
      <c r="A64" s="69"/>
      <c r="B64" s="3" t="s">
        <v>174</v>
      </c>
      <c r="C64" s="5" t="s">
        <v>5</v>
      </c>
      <c r="D64" s="25"/>
    </row>
    <row r="65" spans="1:4" ht="31.5" x14ac:dyDescent="0.25">
      <c r="A65" s="69"/>
      <c r="B65" s="3" t="s">
        <v>175</v>
      </c>
      <c r="C65" s="5" t="s">
        <v>5</v>
      </c>
      <c r="D65" s="25" t="s">
        <v>17</v>
      </c>
    </row>
    <row r="66" spans="1:4" x14ac:dyDescent="0.25">
      <c r="A66" s="69"/>
      <c r="B66" s="3" t="s">
        <v>176</v>
      </c>
      <c r="C66" s="5" t="s">
        <v>5</v>
      </c>
      <c r="D66" s="25" t="s">
        <v>244</v>
      </c>
    </row>
    <row r="67" spans="1:4" ht="16.5" thickBot="1" x14ac:dyDescent="0.3">
      <c r="A67" s="70"/>
      <c r="B67" s="46" t="s">
        <v>89</v>
      </c>
      <c r="C67" s="27" t="s">
        <v>5</v>
      </c>
      <c r="D67" s="28" t="s">
        <v>264</v>
      </c>
    </row>
    <row r="68" spans="1:4" x14ac:dyDescent="0.25">
      <c r="A68" s="68">
        <v>10</v>
      </c>
      <c r="B68" s="22" t="s">
        <v>87</v>
      </c>
      <c r="C68" s="23" t="s">
        <v>5</v>
      </c>
      <c r="D68" s="24" t="s">
        <v>238</v>
      </c>
    </row>
    <row r="69" spans="1:4" x14ac:dyDescent="0.25">
      <c r="A69" s="69"/>
      <c r="B69" s="7" t="s">
        <v>59</v>
      </c>
      <c r="C69" s="5" t="s">
        <v>5</v>
      </c>
      <c r="D69" s="25" t="s">
        <v>243</v>
      </c>
    </row>
    <row r="70" spans="1:4" ht="30" x14ac:dyDescent="0.25">
      <c r="A70" s="69"/>
      <c r="B70" s="7" t="s">
        <v>88</v>
      </c>
      <c r="C70" s="5" t="s">
        <v>13</v>
      </c>
      <c r="D70" s="48" t="s">
        <v>271</v>
      </c>
    </row>
    <row r="71" spans="1:4" ht="31.5" x14ac:dyDescent="0.25">
      <c r="A71" s="69"/>
      <c r="B71" s="3" t="s">
        <v>174</v>
      </c>
      <c r="C71" s="5" t="s">
        <v>5</v>
      </c>
      <c r="D71" s="25"/>
    </row>
    <row r="72" spans="1:4" ht="31.5" x14ac:dyDescent="0.25">
      <c r="A72" s="69"/>
      <c r="B72" s="3" t="s">
        <v>175</v>
      </c>
      <c r="C72" s="5" t="s">
        <v>5</v>
      </c>
      <c r="D72" s="25" t="s">
        <v>17</v>
      </c>
    </row>
    <row r="73" spans="1:4" x14ac:dyDescent="0.25">
      <c r="A73" s="69"/>
      <c r="B73" s="3" t="s">
        <v>176</v>
      </c>
      <c r="C73" s="5" t="s">
        <v>5</v>
      </c>
      <c r="D73" s="25" t="s">
        <v>244</v>
      </c>
    </row>
    <row r="74" spans="1:4" ht="16.5" thickBot="1" x14ac:dyDescent="0.3">
      <c r="A74" s="70"/>
      <c r="B74" s="46" t="s">
        <v>89</v>
      </c>
      <c r="C74" s="27" t="s">
        <v>5</v>
      </c>
      <c r="D74" s="28" t="s">
        <v>264</v>
      </c>
    </row>
    <row r="75" spans="1:4" ht="17.25" customHeight="1" x14ac:dyDescent="0.25">
      <c r="A75" s="68">
        <v>11</v>
      </c>
      <c r="B75" s="22" t="s">
        <v>87</v>
      </c>
      <c r="C75" s="23" t="s">
        <v>5</v>
      </c>
      <c r="D75" s="24" t="s">
        <v>262</v>
      </c>
    </row>
    <row r="76" spans="1:4" x14ac:dyDescent="0.25">
      <c r="A76" s="69"/>
      <c r="B76" s="7" t="s">
        <v>59</v>
      </c>
      <c r="C76" s="5" t="s">
        <v>5</v>
      </c>
      <c r="D76" s="25"/>
    </row>
    <row r="77" spans="1:4" ht="30" x14ac:dyDescent="0.25">
      <c r="A77" s="69"/>
      <c r="B77" s="7" t="s">
        <v>88</v>
      </c>
      <c r="C77" s="5" t="s">
        <v>13</v>
      </c>
      <c r="D77" s="48" t="s">
        <v>271</v>
      </c>
    </row>
    <row r="78" spans="1:4" ht="31.5" x14ac:dyDescent="0.25">
      <c r="A78" s="69"/>
      <c r="B78" s="3" t="s">
        <v>174</v>
      </c>
      <c r="C78" s="5" t="s">
        <v>5</v>
      </c>
      <c r="D78" s="25"/>
    </row>
    <row r="79" spans="1:4" ht="31.5" x14ac:dyDescent="0.25">
      <c r="A79" s="69"/>
      <c r="B79" s="3" t="s">
        <v>175</v>
      </c>
      <c r="C79" s="5" t="s">
        <v>5</v>
      </c>
      <c r="D79" s="25" t="s">
        <v>17</v>
      </c>
    </row>
    <row r="80" spans="1:4" x14ac:dyDescent="0.25">
      <c r="A80" s="69"/>
      <c r="B80" s="3" t="s">
        <v>176</v>
      </c>
      <c r="C80" s="5" t="s">
        <v>5</v>
      </c>
      <c r="D80" s="25" t="s">
        <v>263</v>
      </c>
    </row>
    <row r="81" spans="1:4" ht="16.5" thickBot="1" x14ac:dyDescent="0.3">
      <c r="A81" s="70"/>
      <c r="B81" s="46" t="s">
        <v>89</v>
      </c>
      <c r="C81" s="27" t="s">
        <v>5</v>
      </c>
      <c r="D81" s="28" t="s">
        <v>264</v>
      </c>
    </row>
    <row r="82" spans="1:4" ht="31.5" x14ac:dyDescent="0.25">
      <c r="A82" s="68">
        <v>12</v>
      </c>
      <c r="B82" s="22" t="s">
        <v>87</v>
      </c>
      <c r="C82" s="23" t="s">
        <v>5</v>
      </c>
      <c r="D82" s="24" t="s">
        <v>265</v>
      </c>
    </row>
    <row r="83" spans="1:4" x14ac:dyDescent="0.25">
      <c r="A83" s="69"/>
      <c r="B83" s="7" t="s">
        <v>59</v>
      </c>
      <c r="C83" s="5" t="s">
        <v>5</v>
      </c>
      <c r="D83" s="25" t="s">
        <v>267</v>
      </c>
    </row>
    <row r="84" spans="1:4" x14ac:dyDescent="0.25">
      <c r="A84" s="69"/>
      <c r="B84" s="7" t="s">
        <v>88</v>
      </c>
      <c r="C84" s="5" t="s">
        <v>13</v>
      </c>
      <c r="D84" s="25">
        <v>600</v>
      </c>
    </row>
    <row r="85" spans="1:4" ht="31.5" x14ac:dyDescent="0.25">
      <c r="A85" s="69"/>
      <c r="B85" s="3" t="s">
        <v>174</v>
      </c>
      <c r="C85" s="5" t="s">
        <v>5</v>
      </c>
      <c r="D85" s="39">
        <v>41275</v>
      </c>
    </row>
    <row r="86" spans="1:4" ht="31.5" x14ac:dyDescent="0.25">
      <c r="A86" s="69"/>
      <c r="B86" s="3" t="s">
        <v>175</v>
      </c>
      <c r="C86" s="5" t="s">
        <v>5</v>
      </c>
      <c r="D86" s="25" t="s">
        <v>17</v>
      </c>
    </row>
    <row r="87" spans="1:4" x14ac:dyDescent="0.25">
      <c r="A87" s="69"/>
      <c r="B87" s="3" t="s">
        <v>176</v>
      </c>
      <c r="C87" s="5" t="s">
        <v>5</v>
      </c>
      <c r="D87" s="25" t="s">
        <v>266</v>
      </c>
    </row>
    <row r="88" spans="1:4" ht="16.5" thickBot="1" x14ac:dyDescent="0.3">
      <c r="A88" s="70"/>
      <c r="B88" s="46" t="s">
        <v>89</v>
      </c>
      <c r="C88" s="27" t="s">
        <v>5</v>
      </c>
      <c r="D88" s="28" t="s">
        <v>264</v>
      </c>
    </row>
    <row r="89" spans="1:4" x14ac:dyDescent="0.25">
      <c r="A89" s="74">
        <v>13</v>
      </c>
      <c r="B89" s="22" t="s">
        <v>87</v>
      </c>
      <c r="C89" s="23" t="s">
        <v>5</v>
      </c>
      <c r="D89" s="24" t="s">
        <v>273</v>
      </c>
    </row>
    <row r="90" spans="1:4" x14ac:dyDescent="0.25">
      <c r="A90" s="75"/>
      <c r="B90" s="7" t="s">
        <v>59</v>
      </c>
      <c r="C90" s="5" t="s">
        <v>5</v>
      </c>
      <c r="D90" s="25" t="s">
        <v>267</v>
      </c>
    </row>
    <row r="91" spans="1:4" x14ac:dyDescent="0.25">
      <c r="A91" s="75"/>
      <c r="B91" s="7" t="s">
        <v>88</v>
      </c>
      <c r="C91" s="5" t="s">
        <v>13</v>
      </c>
      <c r="D91" s="25">
        <v>5300</v>
      </c>
    </row>
    <row r="92" spans="1:4" ht="31.5" x14ac:dyDescent="0.25">
      <c r="A92" s="75"/>
      <c r="B92" s="3" t="s">
        <v>174</v>
      </c>
      <c r="C92" s="5" t="s">
        <v>5</v>
      </c>
      <c r="D92" s="39">
        <v>41275</v>
      </c>
    </row>
    <row r="93" spans="1:4" ht="31.5" x14ac:dyDescent="0.25">
      <c r="A93" s="75"/>
      <c r="B93" s="3" t="s">
        <v>175</v>
      </c>
      <c r="C93" s="5" t="s">
        <v>5</v>
      </c>
      <c r="D93" s="25" t="s">
        <v>17</v>
      </c>
    </row>
    <row r="94" spans="1:4" x14ac:dyDescent="0.25">
      <c r="A94" s="75"/>
      <c r="B94" s="3" t="s">
        <v>176</v>
      </c>
      <c r="C94" s="5" t="s">
        <v>5</v>
      </c>
      <c r="D94" s="25" t="s">
        <v>244</v>
      </c>
    </row>
    <row r="95" spans="1:4" ht="16.5" thickBot="1" x14ac:dyDescent="0.3">
      <c r="A95" s="76"/>
      <c r="B95" s="46" t="s">
        <v>89</v>
      </c>
      <c r="C95" s="27" t="s">
        <v>5</v>
      </c>
      <c r="D95" s="28" t="s">
        <v>274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5" t="s">
        <v>100</v>
      </c>
      <c r="B1" s="65"/>
      <c r="C1" s="65"/>
      <c r="D1" s="65"/>
    </row>
    <row r="2" spans="1:4" ht="26.25" x14ac:dyDescent="0.4">
      <c r="B2" s="80" t="s">
        <v>332</v>
      </c>
      <c r="C2" s="80"/>
      <c r="D2" s="80"/>
    </row>
    <row r="3" spans="1:4" ht="35.1" customHeight="1" thickBot="1" x14ac:dyDescent="0.3">
      <c r="A3" s="42" t="s">
        <v>0</v>
      </c>
      <c r="B3" s="42" t="s">
        <v>1</v>
      </c>
      <c r="C3" s="42" t="s">
        <v>2</v>
      </c>
      <c r="D3" s="42" t="s">
        <v>3</v>
      </c>
    </row>
    <row r="4" spans="1:4" s="6" customFormat="1" ht="20.100000000000001" customHeight="1" x14ac:dyDescent="0.25">
      <c r="A4" s="34" t="s">
        <v>8</v>
      </c>
      <c r="B4" s="35" t="s">
        <v>4</v>
      </c>
      <c r="C4" s="23" t="s">
        <v>5</v>
      </c>
      <c r="D4" s="36">
        <v>43070</v>
      </c>
    </row>
    <row r="5" spans="1:4" s="6" customFormat="1" ht="20.100000000000001" customHeight="1" x14ac:dyDescent="0.25">
      <c r="A5" s="37"/>
      <c r="B5" s="7" t="s">
        <v>91</v>
      </c>
      <c r="C5" s="5" t="s">
        <v>5</v>
      </c>
      <c r="D5" s="25" t="s">
        <v>246</v>
      </c>
    </row>
    <row r="6" spans="1:4" s="6" customFormat="1" ht="37.5" customHeight="1" x14ac:dyDescent="0.25">
      <c r="A6" s="37"/>
      <c r="B6" s="7" t="s">
        <v>92</v>
      </c>
      <c r="C6" s="5" t="s">
        <v>5</v>
      </c>
      <c r="D6" s="25" t="s">
        <v>247</v>
      </c>
    </row>
    <row r="7" spans="1:4" s="6" customFormat="1" ht="20.100000000000001" customHeight="1" x14ac:dyDescent="0.25">
      <c r="A7" s="37"/>
      <c r="B7" s="3" t="s">
        <v>59</v>
      </c>
      <c r="C7" s="5" t="s">
        <v>5</v>
      </c>
      <c r="D7" s="25" t="s">
        <v>241</v>
      </c>
    </row>
    <row r="8" spans="1:4" s="6" customFormat="1" ht="20.100000000000001" customHeight="1" x14ac:dyDescent="0.25">
      <c r="A8" s="37"/>
      <c r="B8" s="3" t="s">
        <v>93</v>
      </c>
      <c r="C8" s="5" t="s">
        <v>13</v>
      </c>
      <c r="D8" s="25">
        <v>11.67</v>
      </c>
    </row>
    <row r="9" spans="1:4" s="6" customFormat="1" ht="35.1" customHeight="1" x14ac:dyDescent="0.25">
      <c r="A9" s="37"/>
      <c r="B9" s="7" t="s">
        <v>94</v>
      </c>
      <c r="C9" s="5" t="s">
        <v>5</v>
      </c>
      <c r="D9" s="38" t="s">
        <v>248</v>
      </c>
    </row>
    <row r="10" spans="1:4" s="6" customFormat="1" ht="35.1" customHeight="1" x14ac:dyDescent="0.25">
      <c r="A10" s="37"/>
      <c r="B10" s="3" t="s">
        <v>95</v>
      </c>
      <c r="C10" s="5" t="s">
        <v>5</v>
      </c>
      <c r="D10" s="38" t="s">
        <v>249</v>
      </c>
    </row>
    <row r="11" spans="1:4" s="6" customFormat="1" ht="157.5" customHeight="1" x14ac:dyDescent="0.25">
      <c r="A11" s="37"/>
      <c r="B11" s="3" t="s">
        <v>96</v>
      </c>
      <c r="C11" s="5" t="s">
        <v>5</v>
      </c>
      <c r="D11" s="25" t="s">
        <v>288</v>
      </c>
    </row>
    <row r="12" spans="1:4" s="6" customFormat="1" ht="20.100000000000001" customHeight="1" x14ac:dyDescent="0.25">
      <c r="A12" s="37"/>
      <c r="B12" s="7" t="s">
        <v>97</v>
      </c>
      <c r="C12" s="5" t="s">
        <v>5</v>
      </c>
      <c r="D12" s="39">
        <v>42339</v>
      </c>
    </row>
    <row r="13" spans="1:4" s="6" customFormat="1" ht="33" customHeight="1" x14ac:dyDescent="0.25">
      <c r="A13" s="37"/>
      <c r="B13" s="7" t="s">
        <v>177</v>
      </c>
      <c r="C13" s="5" t="s">
        <v>5</v>
      </c>
      <c r="D13" s="25" t="s">
        <v>250</v>
      </c>
    </row>
    <row r="14" spans="1:4" s="6" customFormat="1" ht="33" customHeight="1" x14ac:dyDescent="0.25">
      <c r="A14" s="37"/>
      <c r="B14" s="7" t="s">
        <v>178</v>
      </c>
      <c r="C14" s="5" t="s">
        <v>5</v>
      </c>
      <c r="D14" s="25">
        <v>2.8000000000000001E-2</v>
      </c>
    </row>
    <row r="15" spans="1:4" s="6" customFormat="1" ht="35.25" customHeight="1" x14ac:dyDescent="0.25">
      <c r="A15" s="77" t="s">
        <v>99</v>
      </c>
      <c r="B15" s="78"/>
      <c r="C15" s="78"/>
      <c r="D15" s="79"/>
    </row>
    <row r="16" spans="1:4" s="6" customFormat="1" ht="161.25" customHeight="1" thickBot="1" x14ac:dyDescent="0.3">
      <c r="A16" s="40"/>
      <c r="B16" s="41" t="s">
        <v>99</v>
      </c>
      <c r="C16" s="27" t="s">
        <v>5</v>
      </c>
      <c r="D16" s="28" t="s">
        <v>289</v>
      </c>
    </row>
    <row r="17" spans="1:4" x14ac:dyDescent="0.25">
      <c r="A17" s="34">
        <v>2</v>
      </c>
      <c r="B17" s="35" t="s">
        <v>4</v>
      </c>
      <c r="C17" s="23" t="s">
        <v>5</v>
      </c>
      <c r="D17" s="36">
        <v>42339</v>
      </c>
    </row>
    <row r="18" spans="1:4" x14ac:dyDescent="0.25">
      <c r="A18" s="37"/>
      <c r="B18" s="7" t="s">
        <v>91</v>
      </c>
      <c r="C18" s="5" t="s">
        <v>5</v>
      </c>
      <c r="D18" s="25" t="s">
        <v>251</v>
      </c>
    </row>
    <row r="19" spans="1:4" ht="31.5" x14ac:dyDescent="0.25">
      <c r="A19" s="37"/>
      <c r="B19" s="7" t="s">
        <v>92</v>
      </c>
      <c r="C19" s="5" t="s">
        <v>5</v>
      </c>
      <c r="D19" s="25" t="s">
        <v>247</v>
      </c>
    </row>
    <row r="20" spans="1:4" x14ac:dyDescent="0.25">
      <c r="A20" s="37"/>
      <c r="B20" s="3" t="s">
        <v>59</v>
      </c>
      <c r="C20" s="5" t="s">
        <v>5</v>
      </c>
      <c r="D20" s="25" t="s">
        <v>241</v>
      </c>
    </row>
    <row r="21" spans="1:4" x14ac:dyDescent="0.25">
      <c r="A21" s="37"/>
      <c r="B21" s="3" t="s">
        <v>93</v>
      </c>
      <c r="C21" s="5" t="s">
        <v>13</v>
      </c>
      <c r="D21" s="25">
        <v>77.41</v>
      </c>
    </row>
    <row r="22" spans="1:4" ht="94.5" x14ac:dyDescent="0.25">
      <c r="A22" s="37"/>
      <c r="B22" s="7" t="s">
        <v>94</v>
      </c>
      <c r="C22" s="5" t="s">
        <v>5</v>
      </c>
      <c r="D22" s="38" t="s">
        <v>259</v>
      </c>
    </row>
    <row r="23" spans="1:4" ht="31.5" x14ac:dyDescent="0.25">
      <c r="A23" s="37"/>
      <c r="B23" s="3" t="s">
        <v>95</v>
      </c>
      <c r="C23" s="5" t="s">
        <v>5</v>
      </c>
      <c r="D23" s="38" t="s">
        <v>253</v>
      </c>
    </row>
    <row r="24" spans="1:4" ht="63" x14ac:dyDescent="0.25">
      <c r="A24" s="37"/>
      <c r="B24" s="3" t="s">
        <v>96</v>
      </c>
      <c r="C24" s="5" t="s">
        <v>5</v>
      </c>
      <c r="D24" s="25" t="s">
        <v>290</v>
      </c>
    </row>
    <row r="25" spans="1:4" x14ac:dyDescent="0.25">
      <c r="A25" s="37"/>
      <c r="B25" s="7" t="s">
        <v>97</v>
      </c>
      <c r="C25" s="5" t="s">
        <v>5</v>
      </c>
      <c r="D25" s="39" t="s">
        <v>291</v>
      </c>
    </row>
    <row r="26" spans="1:4" ht="31.5" x14ac:dyDescent="0.25">
      <c r="A26" s="37"/>
      <c r="B26" s="47" t="s">
        <v>177</v>
      </c>
      <c r="C26" s="5" t="s">
        <v>5</v>
      </c>
      <c r="D26" s="25" t="s">
        <v>268</v>
      </c>
    </row>
    <row r="27" spans="1:4" ht="31.5" x14ac:dyDescent="0.25">
      <c r="A27" s="37"/>
      <c r="B27" s="7" t="s">
        <v>178</v>
      </c>
      <c r="C27" s="5" t="s">
        <v>5</v>
      </c>
      <c r="D27" s="25">
        <v>2.8000000000000001E-2</v>
      </c>
    </row>
    <row r="28" spans="1:4" ht="15.75" customHeight="1" x14ac:dyDescent="0.25">
      <c r="A28" s="77" t="s">
        <v>99</v>
      </c>
      <c r="B28" s="78"/>
      <c r="C28" s="78"/>
      <c r="D28" s="79"/>
    </row>
    <row r="29" spans="1:4" ht="79.5" thickBot="1" x14ac:dyDescent="0.3">
      <c r="A29" s="40"/>
      <c r="B29" s="41" t="s">
        <v>99</v>
      </c>
      <c r="C29" s="27" t="s">
        <v>5</v>
      </c>
      <c r="D29" s="28" t="s">
        <v>289</v>
      </c>
    </row>
    <row r="30" spans="1:4" x14ac:dyDescent="0.25">
      <c r="A30" s="34">
        <v>3</v>
      </c>
      <c r="B30" s="35" t="s">
        <v>4</v>
      </c>
      <c r="C30" s="23" t="s">
        <v>5</v>
      </c>
      <c r="D30" s="36">
        <v>42339</v>
      </c>
    </row>
    <row r="31" spans="1:4" x14ac:dyDescent="0.25">
      <c r="A31" s="37"/>
      <c r="B31" s="7" t="s">
        <v>91</v>
      </c>
      <c r="C31" s="5" t="s">
        <v>5</v>
      </c>
      <c r="D31" s="25" t="s">
        <v>254</v>
      </c>
    </row>
    <row r="32" spans="1:4" ht="31.5" x14ac:dyDescent="0.25">
      <c r="A32" s="37"/>
      <c r="B32" s="7" t="s">
        <v>92</v>
      </c>
      <c r="C32" s="5" t="s">
        <v>5</v>
      </c>
      <c r="D32" s="25" t="s">
        <v>247</v>
      </c>
    </row>
    <row r="33" spans="1:4" x14ac:dyDescent="0.25">
      <c r="A33" s="37"/>
      <c r="B33" s="3" t="s">
        <v>59</v>
      </c>
      <c r="C33" s="5" t="s">
        <v>5</v>
      </c>
      <c r="D33" s="25" t="s">
        <v>255</v>
      </c>
    </row>
    <row r="34" spans="1:4" x14ac:dyDescent="0.25">
      <c r="A34" s="37"/>
      <c r="B34" s="3" t="s">
        <v>93</v>
      </c>
      <c r="C34" s="5" t="s">
        <v>13</v>
      </c>
      <c r="D34" s="25">
        <v>114.1</v>
      </c>
    </row>
    <row r="35" spans="1:4" ht="94.5" x14ac:dyDescent="0.25">
      <c r="A35" s="37"/>
      <c r="B35" s="7" t="s">
        <v>94</v>
      </c>
      <c r="C35" s="5" t="s">
        <v>5</v>
      </c>
      <c r="D35" s="38" t="s">
        <v>259</v>
      </c>
    </row>
    <row r="36" spans="1:4" ht="31.5" x14ac:dyDescent="0.25">
      <c r="A36" s="37"/>
      <c r="B36" s="3" t="s">
        <v>95</v>
      </c>
      <c r="C36" s="5" t="s">
        <v>5</v>
      </c>
      <c r="D36" s="38" t="s">
        <v>253</v>
      </c>
    </row>
    <row r="37" spans="1:4" ht="63" x14ac:dyDescent="0.25">
      <c r="A37" s="37"/>
      <c r="B37" s="3" t="s">
        <v>96</v>
      </c>
      <c r="C37" s="5" t="s">
        <v>5</v>
      </c>
      <c r="D37" s="25" t="s">
        <v>292</v>
      </c>
    </row>
    <row r="38" spans="1:4" x14ac:dyDescent="0.25">
      <c r="A38" s="37"/>
      <c r="B38" s="7" t="s">
        <v>97</v>
      </c>
      <c r="C38" s="5" t="s">
        <v>5</v>
      </c>
      <c r="D38" s="39">
        <v>42339</v>
      </c>
    </row>
    <row r="39" spans="1:4" ht="31.5" x14ac:dyDescent="0.25">
      <c r="A39" s="37"/>
      <c r="B39" s="47" t="s">
        <v>177</v>
      </c>
      <c r="C39" s="5" t="s">
        <v>5</v>
      </c>
      <c r="D39" s="25">
        <v>2.7E-2</v>
      </c>
    </row>
    <row r="40" spans="1:4" ht="31.5" x14ac:dyDescent="0.25">
      <c r="A40" s="37"/>
      <c r="B40" s="47" t="s">
        <v>178</v>
      </c>
      <c r="C40" s="5" t="s">
        <v>5</v>
      </c>
      <c r="D40" s="53">
        <v>2.8000000000000001E-2</v>
      </c>
    </row>
    <row r="41" spans="1:4" ht="15.75" customHeight="1" x14ac:dyDescent="0.25">
      <c r="A41" s="77" t="s">
        <v>99</v>
      </c>
      <c r="B41" s="78"/>
      <c r="C41" s="78"/>
      <c r="D41" s="79"/>
    </row>
    <row r="42" spans="1:4" ht="79.5" thickBot="1" x14ac:dyDescent="0.3">
      <c r="A42" s="40"/>
      <c r="B42" s="41" t="s">
        <v>99</v>
      </c>
      <c r="C42" s="27" t="s">
        <v>5</v>
      </c>
      <c r="D42" s="28" t="s">
        <v>289</v>
      </c>
    </row>
    <row r="43" spans="1:4" ht="21" customHeight="1" x14ac:dyDescent="0.25">
      <c r="A43" s="34">
        <v>4</v>
      </c>
      <c r="B43" s="35" t="s">
        <v>4</v>
      </c>
      <c r="C43" s="23" t="s">
        <v>5</v>
      </c>
      <c r="D43" s="36">
        <v>42339</v>
      </c>
    </row>
    <row r="44" spans="1:4" x14ac:dyDescent="0.25">
      <c r="A44" s="37"/>
      <c r="B44" s="7" t="s">
        <v>91</v>
      </c>
      <c r="C44" s="5" t="s">
        <v>5</v>
      </c>
      <c r="D44" s="25" t="s">
        <v>256</v>
      </c>
    </row>
    <row r="45" spans="1:4" ht="31.5" x14ac:dyDescent="0.25">
      <c r="A45" s="37"/>
      <c r="B45" s="7" t="s">
        <v>92</v>
      </c>
      <c r="C45" s="5" t="s">
        <v>5</v>
      </c>
      <c r="D45" s="25" t="s">
        <v>247</v>
      </c>
    </row>
    <row r="46" spans="1:4" x14ac:dyDescent="0.25">
      <c r="A46" s="37"/>
      <c r="B46" s="3" t="s">
        <v>59</v>
      </c>
      <c r="C46" s="5" t="s">
        <v>5</v>
      </c>
      <c r="D46" s="25" t="s">
        <v>241</v>
      </c>
    </row>
    <row r="47" spans="1:4" x14ac:dyDescent="0.25">
      <c r="A47" s="37"/>
      <c r="B47" s="3" t="s">
        <v>93</v>
      </c>
      <c r="C47" s="5" t="s">
        <v>13</v>
      </c>
      <c r="D47" s="25">
        <v>12.59</v>
      </c>
    </row>
    <row r="48" spans="1:4" ht="31.5" x14ac:dyDescent="0.25">
      <c r="A48" s="37"/>
      <c r="B48" s="7" t="s">
        <v>94</v>
      </c>
      <c r="C48" s="5" t="s">
        <v>5</v>
      </c>
      <c r="D48" s="38" t="s">
        <v>248</v>
      </c>
    </row>
    <row r="49" spans="1:4" ht="31.5" x14ac:dyDescent="0.25">
      <c r="A49" s="37"/>
      <c r="B49" s="3" t="s">
        <v>95</v>
      </c>
      <c r="C49" s="5" t="s">
        <v>5</v>
      </c>
      <c r="D49" s="38" t="s">
        <v>249</v>
      </c>
    </row>
    <row r="50" spans="1:4" ht="78.75" x14ac:dyDescent="0.25">
      <c r="A50" s="37"/>
      <c r="B50" s="3" t="s">
        <v>96</v>
      </c>
      <c r="C50" s="5" t="s">
        <v>5</v>
      </c>
      <c r="D50" s="25" t="s">
        <v>293</v>
      </c>
    </row>
    <row r="51" spans="1:4" x14ac:dyDescent="0.25">
      <c r="A51" s="37"/>
      <c r="B51" s="7" t="s">
        <v>97</v>
      </c>
      <c r="C51" s="5" t="s">
        <v>5</v>
      </c>
      <c r="D51" s="39">
        <v>42339</v>
      </c>
    </row>
    <row r="52" spans="1:4" ht="31.5" x14ac:dyDescent="0.25">
      <c r="A52" s="37"/>
      <c r="B52" s="47" t="s">
        <v>177</v>
      </c>
      <c r="C52" s="5" t="s">
        <v>5</v>
      </c>
      <c r="D52" s="25">
        <v>9.31</v>
      </c>
    </row>
    <row r="53" spans="1:4" ht="31.5" x14ac:dyDescent="0.25">
      <c r="A53" s="37"/>
      <c r="B53" s="7" t="s">
        <v>178</v>
      </c>
      <c r="C53" s="5" t="s">
        <v>5</v>
      </c>
      <c r="D53" s="25">
        <v>0</v>
      </c>
    </row>
    <row r="54" spans="1:4" ht="15.75" customHeight="1" x14ac:dyDescent="0.25">
      <c r="A54" s="77" t="s">
        <v>99</v>
      </c>
      <c r="B54" s="78"/>
      <c r="C54" s="78"/>
      <c r="D54" s="79"/>
    </row>
    <row r="55" spans="1:4" ht="79.5" thickBot="1" x14ac:dyDescent="0.3">
      <c r="A55" s="40"/>
      <c r="B55" s="41" t="s">
        <v>99</v>
      </c>
      <c r="C55" s="27" t="s">
        <v>5</v>
      </c>
      <c r="D55" s="28" t="s">
        <v>289</v>
      </c>
    </row>
    <row r="56" spans="1:4" x14ac:dyDescent="0.25">
      <c r="A56" s="34">
        <v>5</v>
      </c>
      <c r="B56" s="35" t="s">
        <v>4</v>
      </c>
      <c r="C56" s="23" t="s">
        <v>5</v>
      </c>
      <c r="D56" s="36" t="s">
        <v>291</v>
      </c>
    </row>
    <row r="57" spans="1:4" x14ac:dyDescent="0.25">
      <c r="A57" s="37"/>
      <c r="B57" s="7" t="s">
        <v>91</v>
      </c>
      <c r="C57" s="5" t="s">
        <v>5</v>
      </c>
      <c r="D57" s="25" t="s">
        <v>257</v>
      </c>
    </row>
    <row r="58" spans="1:4" ht="31.5" x14ac:dyDescent="0.25">
      <c r="A58" s="37"/>
      <c r="B58" s="7" t="s">
        <v>92</v>
      </c>
      <c r="C58" s="5" t="s">
        <v>5</v>
      </c>
      <c r="D58" s="25" t="s">
        <v>247</v>
      </c>
    </row>
    <row r="59" spans="1:4" x14ac:dyDescent="0.25">
      <c r="A59" s="37"/>
      <c r="B59" s="3" t="s">
        <v>59</v>
      </c>
      <c r="C59" s="5" t="s">
        <v>5</v>
      </c>
      <c r="D59" s="25" t="s">
        <v>258</v>
      </c>
    </row>
    <row r="60" spans="1:4" x14ac:dyDescent="0.25">
      <c r="A60" s="37"/>
      <c r="B60" s="3" t="s">
        <v>93</v>
      </c>
      <c r="C60" s="5" t="s">
        <v>13</v>
      </c>
      <c r="D60" s="25">
        <v>0.92</v>
      </c>
    </row>
    <row r="61" spans="1:4" ht="63" x14ac:dyDescent="0.25">
      <c r="A61" s="37"/>
      <c r="B61" s="7" t="s">
        <v>94</v>
      </c>
      <c r="C61" s="5" t="s">
        <v>5</v>
      </c>
      <c r="D61" s="38" t="s">
        <v>252</v>
      </c>
    </row>
    <row r="62" spans="1:4" ht="31.5" x14ac:dyDescent="0.25">
      <c r="A62" s="37"/>
      <c r="B62" s="3" t="s">
        <v>95</v>
      </c>
      <c r="C62" s="5" t="s">
        <v>5</v>
      </c>
      <c r="D62" s="38" t="s">
        <v>249</v>
      </c>
    </row>
    <row r="63" spans="1:4" ht="63" x14ac:dyDescent="0.25">
      <c r="A63" s="37"/>
      <c r="B63" s="3" t="s">
        <v>96</v>
      </c>
      <c r="C63" s="5" t="s">
        <v>5</v>
      </c>
      <c r="D63" s="25" t="s">
        <v>294</v>
      </c>
    </row>
    <row r="64" spans="1:4" x14ac:dyDescent="0.25">
      <c r="A64" s="37"/>
      <c r="B64" s="7" t="s">
        <v>97</v>
      </c>
      <c r="C64" s="5" t="s">
        <v>5</v>
      </c>
      <c r="D64" s="39">
        <v>42186</v>
      </c>
    </row>
    <row r="65" spans="1:4" ht="63" x14ac:dyDescent="0.25">
      <c r="A65" s="37"/>
      <c r="B65" s="7" t="s">
        <v>177</v>
      </c>
      <c r="C65" s="5" t="s">
        <v>5</v>
      </c>
      <c r="D65" s="25" t="s">
        <v>284</v>
      </c>
    </row>
    <row r="66" spans="1:4" ht="76.5" x14ac:dyDescent="0.25">
      <c r="A66" s="37"/>
      <c r="B66" s="7" t="s">
        <v>178</v>
      </c>
      <c r="C66" s="5" t="s">
        <v>5</v>
      </c>
      <c r="D66" s="53" t="s">
        <v>285</v>
      </c>
    </row>
    <row r="67" spans="1:4" ht="15.75" customHeight="1" x14ac:dyDescent="0.25">
      <c r="A67" s="77" t="s">
        <v>99</v>
      </c>
      <c r="B67" s="78"/>
      <c r="C67" s="78"/>
      <c r="D67" s="79"/>
    </row>
    <row r="68" spans="1:4" ht="79.5" thickBot="1" x14ac:dyDescent="0.3">
      <c r="A68" s="40"/>
      <c r="B68" s="41" t="s">
        <v>99</v>
      </c>
      <c r="C68" s="27" t="s">
        <v>5</v>
      </c>
      <c r="D68" s="28" t="s">
        <v>289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7" workbookViewId="0">
      <selection activeCell="B19" sqref="B1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2" t="s">
        <v>104</v>
      </c>
      <c r="B1" s="82"/>
      <c r="C1" s="82"/>
      <c r="D1" s="82"/>
    </row>
    <row r="2" spans="1:4" ht="26.25" x14ac:dyDescent="0.4">
      <c r="A2" s="4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81" t="s">
        <v>182</v>
      </c>
      <c r="B8" s="81"/>
      <c r="C8" s="81"/>
      <c r="D8" s="81"/>
    </row>
    <row r="9" spans="1:4" ht="31.5" x14ac:dyDescent="0.25">
      <c r="A9" s="68">
        <v>1</v>
      </c>
      <c r="B9" s="50" t="s">
        <v>183</v>
      </c>
      <c r="C9" s="23" t="s">
        <v>5</v>
      </c>
      <c r="D9" s="24" t="s">
        <v>282</v>
      </c>
    </row>
    <row r="10" spans="1:4" x14ac:dyDescent="0.25">
      <c r="A10" s="69"/>
      <c r="B10" s="7" t="s">
        <v>184</v>
      </c>
      <c r="C10" s="5" t="s">
        <v>5</v>
      </c>
      <c r="D10" s="25">
        <v>3849011544</v>
      </c>
    </row>
    <row r="11" spans="1:4" x14ac:dyDescent="0.25">
      <c r="A11" s="69"/>
      <c r="B11" s="7" t="s">
        <v>101</v>
      </c>
      <c r="C11" s="5" t="s">
        <v>5</v>
      </c>
      <c r="D11" s="25" t="s">
        <v>283</v>
      </c>
    </row>
    <row r="12" spans="1:4" x14ac:dyDescent="0.25">
      <c r="A12" s="69"/>
      <c r="B12" s="7" t="s">
        <v>102</v>
      </c>
      <c r="C12" s="5" t="s">
        <v>5</v>
      </c>
      <c r="D12" s="39">
        <v>41640</v>
      </c>
    </row>
    <row r="13" spans="1:4" ht="16.5" thickBot="1" x14ac:dyDescent="0.3">
      <c r="A13" s="70"/>
      <c r="B13" s="41" t="s">
        <v>103</v>
      </c>
      <c r="C13" s="27" t="s">
        <v>13</v>
      </c>
      <c r="D13" s="28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3" t="s">
        <v>109</v>
      </c>
      <c r="B1" s="73"/>
      <c r="C1" s="73"/>
      <c r="D1" s="7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4" ht="20.100000000000001" customHeight="1" x14ac:dyDescent="0.25">
      <c r="A5" s="67" t="s">
        <v>105</v>
      </c>
      <c r="B5" s="67"/>
      <c r="C5" s="67"/>
      <c r="D5" s="67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83" t="s">
        <v>260</v>
      </c>
      <c r="C10" s="83"/>
      <c r="D10" s="83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6" sqref="D1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3" t="s">
        <v>112</v>
      </c>
      <c r="B1" s="73"/>
      <c r="C1" s="73"/>
      <c r="D1" s="7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4" t="s">
        <v>281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8" t="s">
        <v>207</v>
      </c>
    </row>
    <row r="8" spans="1:8" x14ac:dyDescent="0.25">
      <c r="H8" s="1" t="s">
        <v>270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0"/>
  <sheetViews>
    <sheetView tabSelected="1" zoomScale="115" zoomScaleNormal="115" workbookViewId="0">
      <selection activeCell="E51" sqref="E51"/>
    </sheetView>
  </sheetViews>
  <sheetFormatPr defaultRowHeight="15.75" x14ac:dyDescent="0.25"/>
  <cols>
    <col min="1" max="1" width="7.5703125" style="1" customWidth="1"/>
    <col min="2" max="2" width="47.28515625" style="16" customWidth="1"/>
    <col min="3" max="3" width="15.5703125" style="1" customWidth="1"/>
    <col min="4" max="4" width="14.42578125" style="1" customWidth="1"/>
    <col min="5" max="6" width="11.140625" style="1" customWidth="1"/>
    <col min="7" max="7" width="11.85546875" style="1" customWidth="1"/>
    <col min="8" max="16384" width="9.140625" style="1"/>
  </cols>
  <sheetData>
    <row r="1" spans="1:7" ht="15.75" customHeight="1" x14ac:dyDescent="0.25">
      <c r="A1" s="62"/>
      <c r="B1" s="62"/>
      <c r="C1" s="84" t="s">
        <v>295</v>
      </c>
      <c r="D1" s="84"/>
      <c r="E1" s="62"/>
      <c r="F1" s="62"/>
      <c r="G1" s="62"/>
    </row>
    <row r="2" spans="1:7" ht="18.75" customHeight="1" x14ac:dyDescent="0.25">
      <c r="A2" s="62"/>
      <c r="B2" s="62"/>
      <c r="C2" s="84"/>
      <c r="D2" s="84"/>
      <c r="E2" s="62"/>
      <c r="F2" s="62"/>
      <c r="G2" s="62"/>
    </row>
    <row r="3" spans="1:7" ht="18.75" customHeight="1" x14ac:dyDescent="0.25">
      <c r="A3" s="62"/>
      <c r="B3" s="62"/>
      <c r="C3" s="84"/>
      <c r="D3" s="84"/>
      <c r="E3" s="62"/>
      <c r="F3" s="62"/>
      <c r="G3" s="62"/>
    </row>
    <row r="4" spans="1:7" ht="49.5" customHeight="1" x14ac:dyDescent="0.25">
      <c r="A4" s="62"/>
      <c r="B4" s="62"/>
      <c r="C4" s="84"/>
      <c r="D4" s="84"/>
      <c r="E4" s="62"/>
      <c r="F4" s="62"/>
      <c r="G4" s="62"/>
    </row>
    <row r="5" spans="1:7" ht="60" customHeight="1" x14ac:dyDescent="0.25">
      <c r="A5" s="85" t="s">
        <v>366</v>
      </c>
      <c r="B5" s="85"/>
      <c r="C5" s="85"/>
      <c r="D5" s="85"/>
      <c r="E5" s="63"/>
    </row>
    <row r="7" spans="1:7" x14ac:dyDescent="0.25">
      <c r="A7" s="87" t="s">
        <v>0</v>
      </c>
      <c r="B7" s="88" t="s">
        <v>1</v>
      </c>
      <c r="C7" s="87" t="s">
        <v>2</v>
      </c>
      <c r="D7" s="87" t="s">
        <v>3</v>
      </c>
      <c r="E7" s="89"/>
      <c r="F7" s="89"/>
      <c r="G7" s="89"/>
    </row>
    <row r="8" spans="1:7" ht="15.75" customHeight="1" x14ac:dyDescent="0.25">
      <c r="A8" s="90" t="s">
        <v>391</v>
      </c>
      <c r="B8" s="91" t="s">
        <v>4</v>
      </c>
      <c r="C8" s="92" t="s">
        <v>5</v>
      </c>
      <c r="D8" s="93">
        <v>43917</v>
      </c>
      <c r="E8" s="94"/>
      <c r="F8" s="94"/>
      <c r="G8" s="94"/>
    </row>
    <row r="9" spans="1:7" ht="18" customHeight="1" x14ac:dyDescent="0.25">
      <c r="A9" s="90" t="s">
        <v>392</v>
      </c>
      <c r="B9" s="91" t="s">
        <v>113</v>
      </c>
      <c r="C9" s="92" t="s">
        <v>5</v>
      </c>
      <c r="D9" s="93">
        <v>43466</v>
      </c>
      <c r="E9" s="94"/>
      <c r="F9" s="94"/>
      <c r="G9" s="94"/>
    </row>
    <row r="10" spans="1:7" ht="16.5" customHeight="1" x14ac:dyDescent="0.25">
      <c r="A10" s="90" t="s">
        <v>393</v>
      </c>
      <c r="B10" s="91" t="s">
        <v>114</v>
      </c>
      <c r="C10" s="92" t="s">
        <v>5</v>
      </c>
      <c r="D10" s="93">
        <v>43830</v>
      </c>
      <c r="E10" s="94"/>
      <c r="F10" s="94"/>
      <c r="G10" s="94"/>
    </row>
    <row r="11" spans="1:7" ht="33.75" customHeight="1" x14ac:dyDescent="0.25">
      <c r="A11" s="95" t="s">
        <v>185</v>
      </c>
      <c r="B11" s="95"/>
      <c r="C11" s="95"/>
      <c r="D11" s="95"/>
      <c r="E11" s="94"/>
      <c r="F11" s="94"/>
      <c r="G11" s="94"/>
    </row>
    <row r="12" spans="1:7" ht="31.5" x14ac:dyDescent="0.25">
      <c r="A12" s="90">
        <v>4</v>
      </c>
      <c r="B12" s="96" t="s">
        <v>115</v>
      </c>
      <c r="C12" s="92" t="s">
        <v>13</v>
      </c>
      <c r="D12" s="92"/>
      <c r="E12" s="94"/>
      <c r="F12" s="94"/>
      <c r="G12" s="94"/>
    </row>
    <row r="13" spans="1:7" x14ac:dyDescent="0.25">
      <c r="A13" s="90">
        <v>5</v>
      </c>
      <c r="B13" s="97" t="s">
        <v>124</v>
      </c>
      <c r="C13" s="92" t="s">
        <v>13</v>
      </c>
      <c r="D13" s="92">
        <v>0</v>
      </c>
      <c r="E13" s="94"/>
      <c r="F13" s="94"/>
      <c r="G13" s="94"/>
    </row>
    <row r="14" spans="1:7" x14ac:dyDescent="0.25">
      <c r="A14" s="90">
        <v>6</v>
      </c>
      <c r="B14" s="97" t="s">
        <v>125</v>
      </c>
      <c r="C14" s="92" t="s">
        <v>13</v>
      </c>
      <c r="D14" s="98">
        <f>74162.05+19093.56</f>
        <v>93255.61</v>
      </c>
      <c r="E14" s="94"/>
      <c r="F14" s="94"/>
      <c r="G14" s="94"/>
    </row>
    <row r="15" spans="1:7" ht="31.5" x14ac:dyDescent="0.25">
      <c r="A15" s="90">
        <v>7</v>
      </c>
      <c r="B15" s="96" t="s">
        <v>186</v>
      </c>
      <c r="C15" s="92" t="s">
        <v>13</v>
      </c>
      <c r="D15" s="99">
        <f>D16+D17</f>
        <v>470050.32</v>
      </c>
      <c r="E15" s="94"/>
      <c r="F15" s="94"/>
      <c r="G15" s="94"/>
    </row>
    <row r="16" spans="1:7" x14ac:dyDescent="0.25">
      <c r="A16" s="90">
        <v>8</v>
      </c>
      <c r="B16" s="97" t="s">
        <v>126</v>
      </c>
      <c r="C16" s="92" t="s">
        <v>13</v>
      </c>
      <c r="D16" s="100">
        <v>369530</v>
      </c>
      <c r="E16" s="94"/>
      <c r="F16" s="94"/>
      <c r="G16" s="94"/>
    </row>
    <row r="17" spans="1:7" x14ac:dyDescent="0.25">
      <c r="A17" s="90">
        <v>9</v>
      </c>
      <c r="B17" s="97" t="s">
        <v>127</v>
      </c>
      <c r="C17" s="92" t="s">
        <v>13</v>
      </c>
      <c r="D17" s="100">
        <v>100520.32000000001</v>
      </c>
      <c r="E17" s="94"/>
      <c r="F17" s="94"/>
      <c r="G17" s="94"/>
    </row>
    <row r="18" spans="1:7" x14ac:dyDescent="0.25">
      <c r="A18" s="90">
        <v>10</v>
      </c>
      <c r="B18" s="96" t="s">
        <v>116</v>
      </c>
      <c r="C18" s="92" t="s">
        <v>13</v>
      </c>
      <c r="D18" s="99">
        <f>D19+D24</f>
        <v>461221.99</v>
      </c>
      <c r="E18" s="94"/>
      <c r="F18" s="94"/>
      <c r="G18" s="94"/>
    </row>
    <row r="19" spans="1:7" x14ac:dyDescent="0.25">
      <c r="A19" s="90">
        <v>11</v>
      </c>
      <c r="B19" s="97" t="s">
        <v>187</v>
      </c>
      <c r="C19" s="92" t="s">
        <v>13</v>
      </c>
      <c r="D19" s="99">
        <f>D20+D21</f>
        <v>461221.99</v>
      </c>
      <c r="E19" s="94"/>
      <c r="F19" s="94"/>
      <c r="G19" s="94"/>
    </row>
    <row r="20" spans="1:7" x14ac:dyDescent="0.25">
      <c r="A20" s="90"/>
      <c r="B20" s="97" t="s">
        <v>126</v>
      </c>
      <c r="C20" s="92" t="s">
        <v>13</v>
      </c>
      <c r="D20" s="100">
        <v>356227.34</v>
      </c>
      <c r="E20" s="94"/>
      <c r="F20" s="94"/>
      <c r="G20" s="94"/>
    </row>
    <row r="21" spans="1:7" x14ac:dyDescent="0.25">
      <c r="A21" s="90"/>
      <c r="B21" s="97" t="s">
        <v>127</v>
      </c>
      <c r="C21" s="92" t="s">
        <v>13</v>
      </c>
      <c r="D21" s="100">
        <v>104994.65</v>
      </c>
      <c r="E21" s="94"/>
      <c r="F21" s="94"/>
      <c r="G21" s="94"/>
    </row>
    <row r="22" spans="1:7" x14ac:dyDescent="0.25">
      <c r="A22" s="90">
        <v>12</v>
      </c>
      <c r="B22" s="97" t="s">
        <v>188</v>
      </c>
      <c r="C22" s="92" t="s">
        <v>13</v>
      </c>
      <c r="D22" s="92">
        <v>0</v>
      </c>
      <c r="E22" s="94"/>
      <c r="F22" s="94"/>
      <c r="G22" s="94"/>
    </row>
    <row r="23" spans="1:7" x14ac:dyDescent="0.25">
      <c r="A23" s="90">
        <v>13</v>
      </c>
      <c r="B23" s="97" t="s">
        <v>128</v>
      </c>
      <c r="C23" s="92" t="s">
        <v>13</v>
      </c>
      <c r="D23" s="92">
        <v>0</v>
      </c>
      <c r="E23" s="94"/>
      <c r="F23" s="94"/>
      <c r="G23" s="94"/>
    </row>
    <row r="24" spans="1:7" ht="31.5" x14ac:dyDescent="0.25">
      <c r="A24" s="90">
        <v>14</v>
      </c>
      <c r="B24" s="97" t="s">
        <v>129</v>
      </c>
      <c r="C24" s="92" t="s">
        <v>13</v>
      </c>
      <c r="D24" s="92"/>
      <c r="E24" s="94"/>
      <c r="F24" s="94"/>
      <c r="G24" s="94"/>
    </row>
    <row r="25" spans="1:7" x14ac:dyDescent="0.25">
      <c r="A25" s="90">
        <v>15</v>
      </c>
      <c r="B25" s="97" t="s">
        <v>130</v>
      </c>
      <c r="C25" s="92" t="s">
        <v>13</v>
      </c>
      <c r="D25" s="92">
        <v>0</v>
      </c>
      <c r="E25" s="94"/>
      <c r="F25" s="94"/>
      <c r="G25" s="94"/>
    </row>
    <row r="26" spans="1:7" ht="47.25" x14ac:dyDescent="0.25">
      <c r="A26" s="101">
        <v>16</v>
      </c>
      <c r="B26" s="102" t="s">
        <v>296</v>
      </c>
      <c r="C26" s="103" t="s">
        <v>13</v>
      </c>
      <c r="D26" s="104">
        <f>D19</f>
        <v>461221.99</v>
      </c>
      <c r="E26" s="94"/>
      <c r="F26" s="94"/>
      <c r="G26" s="94"/>
    </row>
    <row r="27" spans="1:7" ht="31.5" x14ac:dyDescent="0.25">
      <c r="A27" s="90">
        <v>17</v>
      </c>
      <c r="B27" s="96" t="s">
        <v>117</v>
      </c>
      <c r="C27" s="92" t="s">
        <v>13</v>
      </c>
      <c r="D27" s="99">
        <v>0</v>
      </c>
      <c r="E27" s="94"/>
      <c r="F27" s="94"/>
      <c r="G27" s="94"/>
    </row>
    <row r="28" spans="1:7" x14ac:dyDescent="0.25">
      <c r="A28" s="90">
        <v>18</v>
      </c>
      <c r="B28" s="97" t="s">
        <v>122</v>
      </c>
      <c r="C28" s="92" t="s">
        <v>13</v>
      </c>
      <c r="D28" s="92">
        <v>0</v>
      </c>
      <c r="E28" s="94"/>
      <c r="F28" s="94"/>
      <c r="G28" s="94"/>
    </row>
    <row r="29" spans="1:7" x14ac:dyDescent="0.25">
      <c r="A29" s="90">
        <v>19</v>
      </c>
      <c r="B29" s="97" t="s">
        <v>123</v>
      </c>
      <c r="C29" s="92" t="s">
        <v>13</v>
      </c>
      <c r="D29" s="99" t="s">
        <v>367</v>
      </c>
      <c r="E29" s="94"/>
      <c r="F29" s="94"/>
      <c r="G29" s="94"/>
    </row>
    <row r="30" spans="1:7" ht="33" customHeight="1" x14ac:dyDescent="0.25">
      <c r="A30" s="105" t="s">
        <v>394</v>
      </c>
      <c r="B30" s="105"/>
      <c r="C30" s="105"/>
      <c r="D30" s="105"/>
      <c r="E30" s="94"/>
      <c r="F30" s="94"/>
      <c r="G30" s="94"/>
    </row>
    <row r="31" spans="1:7" ht="63" x14ac:dyDescent="0.25">
      <c r="A31" s="54">
        <v>20</v>
      </c>
      <c r="B31" s="54" t="s">
        <v>297</v>
      </c>
      <c r="C31" s="54" t="s">
        <v>298</v>
      </c>
      <c r="D31" s="54" t="s">
        <v>299</v>
      </c>
      <c r="E31" s="94"/>
      <c r="F31" s="94"/>
      <c r="G31" s="94"/>
    </row>
    <row r="32" spans="1:7" x14ac:dyDescent="0.25">
      <c r="A32" s="55" t="s">
        <v>333</v>
      </c>
      <c r="B32" s="106" t="s">
        <v>326</v>
      </c>
      <c r="C32" s="54"/>
      <c r="D32" s="55"/>
      <c r="E32" s="107"/>
      <c r="F32" s="94"/>
      <c r="G32" s="94"/>
    </row>
    <row r="33" spans="1:7" x14ac:dyDescent="0.25">
      <c r="A33" s="55" t="s">
        <v>334</v>
      </c>
      <c r="B33" s="106" t="s">
        <v>368</v>
      </c>
      <c r="C33" s="54"/>
      <c r="D33" s="55">
        <v>-2675.8771999999299</v>
      </c>
      <c r="E33" s="107"/>
      <c r="F33" s="94"/>
      <c r="G33" s="94"/>
    </row>
    <row r="34" spans="1:7" x14ac:dyDescent="0.25">
      <c r="A34" s="55" t="s">
        <v>335</v>
      </c>
      <c r="B34" s="54" t="s">
        <v>300</v>
      </c>
      <c r="C34" s="54" t="s">
        <v>321</v>
      </c>
      <c r="D34" s="55">
        <f>1750.1*2.59*12</f>
        <v>54393.107999999993</v>
      </c>
      <c r="E34" s="94"/>
      <c r="F34" s="94"/>
      <c r="G34" s="94"/>
    </row>
    <row r="35" spans="1:7" x14ac:dyDescent="0.25">
      <c r="A35" s="55" t="s">
        <v>336</v>
      </c>
      <c r="B35" s="54" t="s">
        <v>301</v>
      </c>
      <c r="C35" s="54" t="s">
        <v>322</v>
      </c>
      <c r="D35" s="55">
        <f>1750.1*1.99*12</f>
        <v>41792.387999999992</v>
      </c>
      <c r="E35" s="94"/>
      <c r="F35" s="94"/>
      <c r="G35" s="94"/>
    </row>
    <row r="36" spans="1:7" ht="21" customHeight="1" x14ac:dyDescent="0.25">
      <c r="A36" s="55" t="s">
        <v>337</v>
      </c>
      <c r="B36" s="54" t="s">
        <v>302</v>
      </c>
      <c r="C36" s="54" t="s">
        <v>263</v>
      </c>
      <c r="D36" s="55">
        <f>1750.1*0.7*12</f>
        <v>14700.84</v>
      </c>
      <c r="E36" s="94"/>
      <c r="F36" s="94"/>
      <c r="G36" s="94"/>
    </row>
    <row r="37" spans="1:7" ht="31.5" x14ac:dyDescent="0.25">
      <c r="A37" s="55" t="s">
        <v>338</v>
      </c>
      <c r="B37" s="54" t="s">
        <v>303</v>
      </c>
      <c r="C37" s="54" t="s">
        <v>371</v>
      </c>
      <c r="D37" s="55">
        <v>22660.97</v>
      </c>
      <c r="E37" s="94"/>
      <c r="F37" s="94"/>
      <c r="G37" s="94"/>
    </row>
    <row r="38" spans="1:7" ht="47.25" x14ac:dyDescent="0.25">
      <c r="A38" s="55" t="s">
        <v>339</v>
      </c>
      <c r="B38" s="54" t="s">
        <v>304</v>
      </c>
      <c r="C38" s="54" t="s">
        <v>244</v>
      </c>
      <c r="D38" s="55">
        <f>1750.1*0.83*12</f>
        <v>17430.995999999999</v>
      </c>
      <c r="E38" s="94"/>
      <c r="F38" s="94"/>
      <c r="G38" s="94"/>
    </row>
    <row r="39" spans="1:7" ht="94.5" x14ac:dyDescent="0.25">
      <c r="A39" s="55" t="s">
        <v>340</v>
      </c>
      <c r="B39" s="54" t="s">
        <v>305</v>
      </c>
      <c r="C39" s="54" t="s">
        <v>244</v>
      </c>
      <c r="D39" s="55">
        <f>1750.1*1.98*12</f>
        <v>41582.375999999997</v>
      </c>
      <c r="E39" s="107"/>
      <c r="F39" s="94"/>
      <c r="G39" s="94"/>
    </row>
    <row r="40" spans="1:7" ht="47.25" x14ac:dyDescent="0.25">
      <c r="A40" s="55" t="s">
        <v>341</v>
      </c>
      <c r="B40" s="54" t="s">
        <v>306</v>
      </c>
      <c r="C40" s="54" t="s">
        <v>307</v>
      </c>
      <c r="D40" s="55">
        <v>7893.3</v>
      </c>
      <c r="E40" s="94"/>
      <c r="F40" s="94"/>
      <c r="G40" s="94"/>
    </row>
    <row r="41" spans="1:7" ht="18.75" customHeight="1" x14ac:dyDescent="0.25">
      <c r="A41" s="55" t="s">
        <v>342</v>
      </c>
      <c r="B41" s="54" t="s">
        <v>308</v>
      </c>
      <c r="C41" s="54" t="s">
        <v>323</v>
      </c>
      <c r="D41" s="55">
        <f>1750.1*4.07*12</f>
        <v>85474.884000000005</v>
      </c>
      <c r="E41" s="94"/>
      <c r="F41" s="94"/>
      <c r="G41" s="94"/>
    </row>
    <row r="42" spans="1:7" ht="15.75" customHeight="1" x14ac:dyDescent="0.25">
      <c r="A42" s="55" t="s">
        <v>343</v>
      </c>
      <c r="B42" s="56" t="s">
        <v>309</v>
      </c>
      <c r="C42" s="54" t="s">
        <v>310</v>
      </c>
      <c r="D42" s="55">
        <v>6000</v>
      </c>
      <c r="E42" s="94"/>
      <c r="F42" s="94"/>
      <c r="G42" s="94"/>
    </row>
    <row r="43" spans="1:7" ht="15" customHeight="1" x14ac:dyDescent="0.25">
      <c r="A43" s="55" t="s">
        <v>344</v>
      </c>
      <c r="B43" s="56" t="s">
        <v>311</v>
      </c>
      <c r="C43" s="54" t="s">
        <v>312</v>
      </c>
      <c r="D43" s="55">
        <v>465.22</v>
      </c>
      <c r="E43" s="94"/>
      <c r="F43" s="94"/>
      <c r="G43" s="94"/>
    </row>
    <row r="44" spans="1:7" ht="32.25" customHeight="1" x14ac:dyDescent="0.25">
      <c r="A44" s="55" t="s">
        <v>345</v>
      </c>
      <c r="B44" s="56" t="s">
        <v>319</v>
      </c>
      <c r="C44" s="54"/>
      <c r="D44" s="55">
        <v>6589.66</v>
      </c>
      <c r="E44" s="94"/>
      <c r="F44" s="94"/>
      <c r="G44" s="94"/>
    </row>
    <row r="45" spans="1:7" ht="19.5" customHeight="1" x14ac:dyDescent="0.25">
      <c r="A45" s="55" t="s">
        <v>346</v>
      </c>
      <c r="B45" s="56" t="s">
        <v>320</v>
      </c>
      <c r="C45" s="54" t="s">
        <v>330</v>
      </c>
      <c r="D45" s="55">
        <f>3*493</f>
        <v>1479</v>
      </c>
      <c r="E45" s="94"/>
      <c r="F45" s="94"/>
      <c r="G45" s="94"/>
    </row>
    <row r="46" spans="1:7" ht="15.75" customHeight="1" x14ac:dyDescent="0.25">
      <c r="A46" s="55" t="s">
        <v>347</v>
      </c>
      <c r="B46" s="56" t="s">
        <v>313</v>
      </c>
      <c r="C46" s="54"/>
      <c r="D46" s="55">
        <v>455.3</v>
      </c>
      <c r="E46" s="94"/>
      <c r="F46" s="94"/>
      <c r="G46" s="94"/>
    </row>
    <row r="47" spans="1:7" ht="35.25" customHeight="1" x14ac:dyDescent="0.25">
      <c r="A47" s="55" t="s">
        <v>348</v>
      </c>
      <c r="B47" s="56" t="s">
        <v>314</v>
      </c>
      <c r="C47" s="54" t="s">
        <v>315</v>
      </c>
      <c r="D47" s="55">
        <v>6256.33</v>
      </c>
      <c r="E47" s="94"/>
      <c r="F47" s="94"/>
      <c r="G47" s="94"/>
    </row>
    <row r="48" spans="1:7" ht="35.25" customHeight="1" x14ac:dyDescent="0.25">
      <c r="A48" s="55" t="s">
        <v>349</v>
      </c>
      <c r="B48" s="56" t="s">
        <v>325</v>
      </c>
      <c r="C48" s="54"/>
      <c r="D48" s="55">
        <v>1730</v>
      </c>
      <c r="E48" s="94"/>
      <c r="F48" s="94" t="s">
        <v>270</v>
      </c>
      <c r="G48" s="94"/>
    </row>
    <row r="49" spans="1:7" ht="17.25" customHeight="1" x14ac:dyDescent="0.25">
      <c r="A49" s="55" t="s">
        <v>350</v>
      </c>
      <c r="B49" s="54" t="s">
        <v>378</v>
      </c>
      <c r="C49" s="54" t="s">
        <v>331</v>
      </c>
      <c r="D49" s="54">
        <f>2450*2</f>
        <v>4900</v>
      </c>
      <c r="E49" s="94"/>
      <c r="F49" s="94"/>
      <c r="G49" s="94"/>
    </row>
    <row r="50" spans="1:7" ht="30" customHeight="1" x14ac:dyDescent="0.25">
      <c r="A50" s="55" t="s">
        <v>351</v>
      </c>
      <c r="B50" s="59" t="s">
        <v>316</v>
      </c>
      <c r="C50" s="57">
        <v>0.1</v>
      </c>
      <c r="D50" s="55">
        <f>0.1*SUM(D34:D49)</f>
        <v>31380.437199999993</v>
      </c>
      <c r="E50" s="94"/>
      <c r="F50" s="94"/>
      <c r="G50" s="94"/>
    </row>
    <row r="51" spans="1:7" ht="30" customHeight="1" x14ac:dyDescent="0.25">
      <c r="A51" s="55" t="s">
        <v>352</v>
      </c>
      <c r="B51" s="60" t="s">
        <v>369</v>
      </c>
      <c r="C51" s="108"/>
      <c r="D51" s="109">
        <f>SUM(D34:D50)</f>
        <v>345184.8091999999</v>
      </c>
      <c r="E51" s="107">
        <f>D51+D64</f>
        <v>423918.45919999992</v>
      </c>
      <c r="F51" s="94"/>
      <c r="G51" s="94"/>
    </row>
    <row r="52" spans="1:7" ht="31.5" customHeight="1" x14ac:dyDescent="0.25">
      <c r="A52" s="55" t="s">
        <v>353</v>
      </c>
      <c r="B52" s="60" t="s">
        <v>327</v>
      </c>
      <c r="C52" s="108"/>
      <c r="D52" s="109">
        <f>D20-D51+D33</f>
        <v>8366.6536000001943</v>
      </c>
      <c r="E52" s="94"/>
      <c r="F52" s="94"/>
      <c r="G52" s="94"/>
    </row>
    <row r="53" spans="1:7" ht="17.25" customHeight="1" x14ac:dyDescent="0.25">
      <c r="A53" s="55" t="s">
        <v>354</v>
      </c>
      <c r="B53" s="61" t="s">
        <v>328</v>
      </c>
      <c r="C53" s="54"/>
      <c r="D53" s="55"/>
      <c r="E53" s="94"/>
      <c r="F53" s="94"/>
      <c r="G53" s="94"/>
    </row>
    <row r="54" spans="1:7" ht="17.25" customHeight="1" x14ac:dyDescent="0.25">
      <c r="A54" s="55" t="s">
        <v>355</v>
      </c>
      <c r="B54" s="106" t="s">
        <v>368</v>
      </c>
      <c r="C54" s="54"/>
      <c r="D54" s="55">
        <v>6763.8500000000058</v>
      </c>
      <c r="E54" s="94"/>
      <c r="F54" s="94"/>
      <c r="G54" s="94"/>
    </row>
    <row r="55" spans="1:7" ht="50.25" customHeight="1" x14ac:dyDescent="0.25">
      <c r="A55" s="55" t="s">
        <v>356</v>
      </c>
      <c r="B55" s="59" t="s">
        <v>372</v>
      </c>
      <c r="C55" s="54" t="s">
        <v>373</v>
      </c>
      <c r="D55" s="55">
        <v>5570</v>
      </c>
      <c r="E55" s="94"/>
      <c r="F55" s="94"/>
      <c r="G55" s="94"/>
    </row>
    <row r="56" spans="1:7" ht="40.5" customHeight="1" x14ac:dyDescent="0.25">
      <c r="A56" s="55" t="s">
        <v>357</v>
      </c>
      <c r="B56" s="59" t="s">
        <v>374</v>
      </c>
      <c r="C56" s="54" t="s">
        <v>375</v>
      </c>
      <c r="D56" s="55">
        <v>9638.65</v>
      </c>
      <c r="E56" s="94"/>
      <c r="F56" s="94"/>
      <c r="G56" s="94"/>
    </row>
    <row r="57" spans="1:7" ht="66" customHeight="1" x14ac:dyDescent="0.25">
      <c r="A57" s="55" t="s">
        <v>358</v>
      </c>
      <c r="B57" s="59" t="s">
        <v>376</v>
      </c>
      <c r="C57" s="54" t="s">
        <v>377</v>
      </c>
      <c r="D57" s="55">
        <v>2083</v>
      </c>
      <c r="E57" s="94"/>
      <c r="F57" s="94"/>
      <c r="G57" s="94"/>
    </row>
    <row r="58" spans="1:7" ht="28.5" customHeight="1" x14ac:dyDescent="0.25">
      <c r="A58" s="55" t="s">
        <v>359</v>
      </c>
      <c r="B58" s="59" t="s">
        <v>380</v>
      </c>
      <c r="C58" s="54" t="s">
        <v>379</v>
      </c>
      <c r="D58" s="55">
        <v>4030</v>
      </c>
      <c r="E58" s="94"/>
      <c r="F58" s="94"/>
      <c r="G58" s="94"/>
    </row>
    <row r="59" spans="1:7" ht="36" customHeight="1" x14ac:dyDescent="0.25">
      <c r="A59" s="55" t="s">
        <v>360</v>
      </c>
      <c r="B59" s="59" t="s">
        <v>381</v>
      </c>
      <c r="C59" s="54" t="s">
        <v>382</v>
      </c>
      <c r="D59" s="55">
        <v>2190</v>
      </c>
      <c r="E59" s="94"/>
      <c r="F59" s="94"/>
      <c r="G59" s="94"/>
    </row>
    <row r="60" spans="1:7" ht="35.25" customHeight="1" x14ac:dyDescent="0.25">
      <c r="A60" s="55" t="s">
        <v>361</v>
      </c>
      <c r="B60" s="59" t="s">
        <v>383</v>
      </c>
      <c r="C60" s="54" t="s">
        <v>384</v>
      </c>
      <c r="D60" s="55">
        <v>1723</v>
      </c>
      <c r="E60" s="94"/>
      <c r="F60" s="94"/>
      <c r="G60" s="94"/>
    </row>
    <row r="61" spans="1:7" ht="67.5" customHeight="1" x14ac:dyDescent="0.25">
      <c r="A61" s="55" t="s">
        <v>362</v>
      </c>
      <c r="B61" s="59" t="s">
        <v>385</v>
      </c>
      <c r="C61" s="54" t="s">
        <v>388</v>
      </c>
      <c r="D61" s="55">
        <v>19350</v>
      </c>
      <c r="E61" s="94"/>
      <c r="F61" s="94"/>
      <c r="G61" s="94"/>
    </row>
    <row r="62" spans="1:7" ht="30.75" customHeight="1" x14ac:dyDescent="0.25">
      <c r="A62" s="55" t="s">
        <v>363</v>
      </c>
      <c r="B62" s="59" t="s">
        <v>386</v>
      </c>
      <c r="C62" s="54" t="s">
        <v>387</v>
      </c>
      <c r="D62" s="55">
        <v>2160</v>
      </c>
      <c r="E62" s="94"/>
      <c r="F62" s="94"/>
      <c r="G62" s="94"/>
    </row>
    <row r="63" spans="1:7" ht="30.75" customHeight="1" x14ac:dyDescent="0.25">
      <c r="A63" s="55" t="s">
        <v>364</v>
      </c>
      <c r="B63" s="86" t="s">
        <v>389</v>
      </c>
      <c r="C63" s="54"/>
      <c r="D63" s="55">
        <f>2783+2915+6334+4182+1800+975+2500+1500+9000</f>
        <v>31989</v>
      </c>
      <c r="E63" s="94"/>
      <c r="F63" s="94"/>
      <c r="G63" s="94"/>
    </row>
    <row r="64" spans="1:7" ht="30.75" customHeight="1" x14ac:dyDescent="0.25">
      <c r="A64" s="55" t="s">
        <v>365</v>
      </c>
      <c r="B64" s="58" t="s">
        <v>370</v>
      </c>
      <c r="C64" s="108"/>
      <c r="D64" s="109">
        <f>SUM(D55:D63)</f>
        <v>78733.649999999994</v>
      </c>
      <c r="E64" s="94"/>
      <c r="F64" s="94"/>
      <c r="G64" s="94"/>
    </row>
    <row r="65" spans="1:7" ht="35.25" customHeight="1" x14ac:dyDescent="0.25">
      <c r="A65" s="55" t="s">
        <v>395</v>
      </c>
      <c r="B65" s="58" t="s">
        <v>329</v>
      </c>
      <c r="C65" s="110"/>
      <c r="D65" s="111">
        <f>D21-D64+D54</f>
        <v>33024.850000000006</v>
      </c>
      <c r="E65" s="94"/>
      <c r="F65" s="94"/>
      <c r="G65" s="94"/>
    </row>
    <row r="66" spans="1:7" ht="35.25" customHeight="1" x14ac:dyDescent="0.25">
      <c r="A66" s="112" t="s">
        <v>390</v>
      </c>
      <c r="B66" s="112"/>
      <c r="C66" s="112"/>
      <c r="D66" s="112"/>
      <c r="E66" s="94"/>
      <c r="F66" s="94"/>
      <c r="G66" s="94"/>
    </row>
    <row r="67" spans="1:7" ht="33.75" customHeight="1" x14ac:dyDescent="0.25">
      <c r="A67" s="113" t="s">
        <v>189</v>
      </c>
      <c r="B67" s="113"/>
      <c r="C67" s="113"/>
      <c r="D67" s="113"/>
      <c r="E67" s="89"/>
      <c r="F67" s="89"/>
      <c r="G67" s="89"/>
    </row>
    <row r="68" spans="1:7" x14ac:dyDescent="0.25">
      <c r="A68" s="54">
        <v>22</v>
      </c>
      <c r="B68" s="114" t="s">
        <v>190</v>
      </c>
      <c r="C68" s="54" t="s">
        <v>6</v>
      </c>
      <c r="D68" s="54">
        <v>0</v>
      </c>
      <c r="E68" s="89"/>
      <c r="F68" s="89"/>
      <c r="G68" s="89"/>
    </row>
    <row r="69" spans="1:7" x14ac:dyDescent="0.25">
      <c r="A69" s="54">
        <v>23</v>
      </c>
      <c r="B69" s="114" t="s">
        <v>191</v>
      </c>
      <c r="C69" s="54" t="s">
        <v>6</v>
      </c>
      <c r="D69" s="54">
        <v>0</v>
      </c>
      <c r="E69" s="89"/>
      <c r="F69" s="89"/>
      <c r="G69" s="89"/>
    </row>
    <row r="70" spans="1:7" ht="31.5" x14ac:dyDescent="0.25">
      <c r="A70" s="54">
        <v>24</v>
      </c>
      <c r="B70" s="114" t="s">
        <v>192</v>
      </c>
      <c r="C70" s="54" t="s">
        <v>6</v>
      </c>
      <c r="D70" s="54">
        <v>0</v>
      </c>
      <c r="E70" s="89"/>
      <c r="F70" s="89"/>
      <c r="G70" s="89"/>
    </row>
    <row r="71" spans="1:7" x14ac:dyDescent="0.25">
      <c r="A71" s="54">
        <v>25</v>
      </c>
      <c r="B71" s="114" t="s">
        <v>193</v>
      </c>
      <c r="C71" s="54" t="s">
        <v>13</v>
      </c>
      <c r="D71" s="54">
        <v>0</v>
      </c>
      <c r="E71" s="89"/>
      <c r="F71" s="89"/>
      <c r="G71" s="89"/>
    </row>
    <row r="72" spans="1:7" ht="32.25" customHeight="1" x14ac:dyDescent="0.25">
      <c r="A72" s="113" t="s">
        <v>118</v>
      </c>
      <c r="B72" s="113"/>
      <c r="C72" s="113"/>
      <c r="D72" s="113"/>
      <c r="E72" s="89"/>
      <c r="F72" s="89"/>
      <c r="G72" s="89"/>
    </row>
    <row r="73" spans="1:7" ht="31.5" x14ac:dyDescent="0.25">
      <c r="A73" s="54">
        <v>26</v>
      </c>
      <c r="B73" s="114" t="s">
        <v>119</v>
      </c>
      <c r="C73" s="54" t="s">
        <v>13</v>
      </c>
      <c r="D73" s="55"/>
      <c r="E73" s="89"/>
      <c r="F73" s="89"/>
      <c r="G73" s="89"/>
    </row>
    <row r="74" spans="1:7" x14ac:dyDescent="0.25">
      <c r="A74" s="54">
        <v>27</v>
      </c>
      <c r="B74" s="114" t="s">
        <v>124</v>
      </c>
      <c r="C74" s="54" t="s">
        <v>13</v>
      </c>
      <c r="D74" s="55">
        <v>0</v>
      </c>
      <c r="E74" s="89"/>
      <c r="F74" s="89"/>
      <c r="G74" s="89"/>
    </row>
    <row r="75" spans="1:7" x14ac:dyDescent="0.25">
      <c r="A75" s="54">
        <v>28</v>
      </c>
      <c r="B75" s="114" t="s">
        <v>125</v>
      </c>
      <c r="C75" s="54" t="s">
        <v>13</v>
      </c>
      <c r="D75" s="55">
        <v>178415.66</v>
      </c>
      <c r="E75" s="89"/>
      <c r="F75" s="89"/>
      <c r="G75" s="89"/>
    </row>
    <row r="76" spans="1:7" ht="31.5" x14ac:dyDescent="0.25">
      <c r="A76" s="54">
        <v>29</v>
      </c>
      <c r="B76" s="114" t="s">
        <v>120</v>
      </c>
      <c r="C76" s="54" t="s">
        <v>13</v>
      </c>
      <c r="D76" s="55"/>
      <c r="E76" s="89"/>
      <c r="F76" s="89"/>
      <c r="G76" s="89"/>
    </row>
    <row r="77" spans="1:7" x14ac:dyDescent="0.25">
      <c r="A77" s="54">
        <v>30</v>
      </c>
      <c r="B77" s="114" t="s">
        <v>124</v>
      </c>
      <c r="C77" s="54" t="s">
        <v>13</v>
      </c>
      <c r="D77" s="55">
        <v>0</v>
      </c>
      <c r="E77" s="89"/>
      <c r="F77" s="89"/>
      <c r="G77" s="89"/>
    </row>
    <row r="78" spans="1:7" x14ac:dyDescent="0.25">
      <c r="A78" s="54">
        <v>31</v>
      </c>
      <c r="B78" s="114" t="s">
        <v>125</v>
      </c>
      <c r="C78" s="54" t="s">
        <v>13</v>
      </c>
      <c r="D78" s="55">
        <v>195507.57</v>
      </c>
      <c r="E78" s="89"/>
      <c r="F78" s="89"/>
      <c r="G78" s="89"/>
    </row>
    <row r="79" spans="1:7" ht="31.5" customHeight="1" x14ac:dyDescent="0.25">
      <c r="A79" s="113" t="s">
        <v>194</v>
      </c>
      <c r="B79" s="113"/>
      <c r="C79" s="113"/>
      <c r="D79" s="113"/>
      <c r="E79" s="89"/>
      <c r="F79" s="89"/>
      <c r="G79" s="89"/>
    </row>
    <row r="80" spans="1:7" ht="47.25" x14ac:dyDescent="0.25">
      <c r="A80" s="115">
        <v>32</v>
      </c>
      <c r="B80" s="114" t="s">
        <v>91</v>
      </c>
      <c r="C80" s="54" t="s">
        <v>5</v>
      </c>
      <c r="D80" s="54" t="s">
        <v>256</v>
      </c>
      <c r="E80" s="92" t="s">
        <v>246</v>
      </c>
      <c r="F80" s="92" t="s">
        <v>251</v>
      </c>
      <c r="G80" s="92" t="s">
        <v>254</v>
      </c>
    </row>
    <row r="81" spans="1:7" x14ac:dyDescent="0.25">
      <c r="A81" s="116"/>
      <c r="B81" s="114" t="s">
        <v>59</v>
      </c>
      <c r="C81" s="54" t="s">
        <v>5</v>
      </c>
      <c r="D81" s="54" t="s">
        <v>241</v>
      </c>
      <c r="E81" s="92" t="s">
        <v>241</v>
      </c>
      <c r="F81" s="92" t="s">
        <v>241</v>
      </c>
      <c r="G81" s="92" t="s">
        <v>255</v>
      </c>
    </row>
    <row r="82" spans="1:7" x14ac:dyDescent="0.25">
      <c r="A82" s="116"/>
      <c r="B82" s="114" t="s">
        <v>121</v>
      </c>
      <c r="C82" s="54" t="s">
        <v>98</v>
      </c>
      <c r="D82" s="54">
        <f>1780.37+3151.11</f>
        <v>4931.4799999999996</v>
      </c>
      <c r="E82" s="92">
        <v>3770.0010000000002</v>
      </c>
      <c r="F82" s="92">
        <v>180228.21</v>
      </c>
      <c r="G82" s="92">
        <v>629.16120000000001</v>
      </c>
    </row>
    <row r="83" spans="1:7" x14ac:dyDescent="0.25">
      <c r="A83" s="116"/>
      <c r="B83" s="114" t="s">
        <v>195</v>
      </c>
      <c r="C83" s="54" t="s">
        <v>13</v>
      </c>
      <c r="D83" s="117">
        <f>43018.16+24842.67</f>
        <v>67860.83</v>
      </c>
      <c r="E83" s="98">
        <v>40167.519999999997</v>
      </c>
      <c r="F83" s="98">
        <f>26882.9+103793.31</f>
        <v>130676.20999999999</v>
      </c>
      <c r="G83" s="98">
        <v>658931.23</v>
      </c>
    </row>
    <row r="84" spans="1:7" x14ac:dyDescent="0.25">
      <c r="A84" s="116"/>
      <c r="B84" s="114" t="s">
        <v>196</v>
      </c>
      <c r="C84" s="54" t="s">
        <v>13</v>
      </c>
      <c r="D84" s="117">
        <f>42102.51+24272.774</f>
        <v>66375.284</v>
      </c>
      <c r="E84" s="98">
        <v>39353.050000000003</v>
      </c>
      <c r="F84" s="98">
        <f>26666.3+102073.45</f>
        <v>128739.75</v>
      </c>
      <c r="G84" s="98">
        <v>591873.23</v>
      </c>
    </row>
    <row r="85" spans="1:7" x14ac:dyDescent="0.25">
      <c r="A85" s="116"/>
      <c r="B85" s="114" t="s">
        <v>197</v>
      </c>
      <c r="C85" s="54" t="s">
        <v>13</v>
      </c>
      <c r="D85" s="117">
        <f>D83-D84</f>
        <v>1485.5460000000021</v>
      </c>
      <c r="E85" s="98">
        <f>E83-E84</f>
        <v>814.46999999999389</v>
      </c>
      <c r="F85" s="98">
        <f t="shared" ref="F85:G85" si="0">F83-F84</f>
        <v>1936.4599999999919</v>
      </c>
      <c r="G85" s="98">
        <f t="shared" si="0"/>
        <v>67058</v>
      </c>
    </row>
    <row r="86" spans="1:7" ht="31.5" x14ac:dyDescent="0.25">
      <c r="A86" s="116"/>
      <c r="B86" s="114" t="s">
        <v>200</v>
      </c>
      <c r="C86" s="118" t="s">
        <v>324</v>
      </c>
      <c r="D86" s="119"/>
      <c r="E86" s="119"/>
      <c r="F86" s="119"/>
      <c r="G86" s="120"/>
    </row>
    <row r="87" spans="1:7" ht="31.5" x14ac:dyDescent="0.25">
      <c r="A87" s="116"/>
      <c r="B87" s="114" t="s">
        <v>199</v>
      </c>
      <c r="C87" s="118" t="s">
        <v>324</v>
      </c>
      <c r="D87" s="119"/>
      <c r="E87" s="119"/>
      <c r="F87" s="119"/>
      <c r="G87" s="120"/>
    </row>
    <row r="88" spans="1:7" ht="31.5" x14ac:dyDescent="0.25">
      <c r="A88" s="116"/>
      <c r="B88" s="114" t="s">
        <v>198</v>
      </c>
      <c r="C88" s="118" t="s">
        <v>324</v>
      </c>
      <c r="D88" s="119"/>
      <c r="E88" s="119"/>
      <c r="F88" s="119"/>
      <c r="G88" s="120"/>
    </row>
    <row r="89" spans="1:7" ht="47.25" x14ac:dyDescent="0.25">
      <c r="A89" s="121"/>
      <c r="B89" s="114" t="s">
        <v>201</v>
      </c>
      <c r="C89" s="54" t="s">
        <v>13</v>
      </c>
      <c r="D89" s="117">
        <v>0</v>
      </c>
      <c r="E89" s="92">
        <v>0</v>
      </c>
      <c r="F89" s="92">
        <v>0</v>
      </c>
      <c r="G89" s="92">
        <v>0</v>
      </c>
    </row>
    <row r="90" spans="1:7" ht="30" customHeight="1" x14ac:dyDescent="0.25">
      <c r="A90" s="122" t="s">
        <v>202</v>
      </c>
      <c r="B90" s="123"/>
      <c r="C90" s="123"/>
      <c r="D90" s="124"/>
      <c r="E90" s="89"/>
      <c r="F90" s="89"/>
      <c r="G90" s="89"/>
    </row>
    <row r="91" spans="1:7" x14ac:dyDescent="0.25">
      <c r="A91" s="54">
        <v>33</v>
      </c>
      <c r="B91" s="114" t="s">
        <v>190</v>
      </c>
      <c r="C91" s="54" t="s">
        <v>6</v>
      </c>
      <c r="D91" s="117">
        <v>0</v>
      </c>
      <c r="E91" s="89"/>
      <c r="F91" s="89"/>
      <c r="G91" s="89"/>
    </row>
    <row r="92" spans="1:7" x14ac:dyDescent="0.25">
      <c r="A92" s="54">
        <v>34</v>
      </c>
      <c r="B92" s="114" t="s">
        <v>191</v>
      </c>
      <c r="C92" s="54" t="s">
        <v>6</v>
      </c>
      <c r="D92" s="54">
        <v>0</v>
      </c>
      <c r="E92" s="89"/>
      <c r="F92" s="89"/>
      <c r="G92" s="89"/>
    </row>
    <row r="93" spans="1:7" ht="31.5" x14ac:dyDescent="0.25">
      <c r="A93" s="54">
        <v>35</v>
      </c>
      <c r="B93" s="114" t="s">
        <v>192</v>
      </c>
      <c r="C93" s="54" t="s">
        <v>6</v>
      </c>
      <c r="D93" s="87">
        <v>0</v>
      </c>
      <c r="E93" s="89"/>
      <c r="F93" s="89"/>
      <c r="G93" s="89"/>
    </row>
    <row r="94" spans="1:7" x14ac:dyDescent="0.25">
      <c r="A94" s="54">
        <v>36</v>
      </c>
      <c r="B94" s="114" t="s">
        <v>193</v>
      </c>
      <c r="C94" s="54" t="s">
        <v>13</v>
      </c>
      <c r="D94" s="54">
        <v>0</v>
      </c>
      <c r="E94" s="89"/>
      <c r="F94" s="89"/>
      <c r="G94" s="89"/>
    </row>
    <row r="95" spans="1:7" ht="33" customHeight="1" x14ac:dyDescent="0.25">
      <c r="A95" s="122" t="s">
        <v>203</v>
      </c>
      <c r="B95" s="123"/>
      <c r="C95" s="123"/>
      <c r="D95" s="124"/>
      <c r="E95" s="89"/>
      <c r="F95" s="89"/>
      <c r="G95" s="89"/>
    </row>
    <row r="96" spans="1:7" ht="31.5" x14ac:dyDescent="0.25">
      <c r="A96" s="54">
        <v>37</v>
      </c>
      <c r="B96" s="114" t="s">
        <v>204</v>
      </c>
      <c r="C96" s="54" t="s">
        <v>6</v>
      </c>
      <c r="D96" s="54">
        <v>0</v>
      </c>
      <c r="E96" s="89"/>
      <c r="F96" s="89"/>
      <c r="G96" s="89"/>
    </row>
    <row r="97" spans="1:7" x14ac:dyDescent="0.25">
      <c r="A97" s="54">
        <v>38</v>
      </c>
      <c r="B97" s="114" t="s">
        <v>205</v>
      </c>
      <c r="C97" s="54" t="s">
        <v>6</v>
      </c>
      <c r="D97" s="54">
        <v>0</v>
      </c>
      <c r="E97" s="89"/>
      <c r="F97" s="89"/>
      <c r="G97" s="89"/>
    </row>
    <row r="98" spans="1:7" ht="31.5" x14ac:dyDescent="0.25">
      <c r="A98" s="54">
        <v>39</v>
      </c>
      <c r="B98" s="114" t="s">
        <v>206</v>
      </c>
      <c r="C98" s="54" t="s">
        <v>13</v>
      </c>
      <c r="D98" s="87">
        <v>0</v>
      </c>
      <c r="E98" s="89"/>
      <c r="F98" s="89"/>
      <c r="G98" s="89"/>
    </row>
    <row r="99" spans="1:7" x14ac:dyDescent="0.25">
      <c r="B99" s="1"/>
    </row>
    <row r="100" spans="1:7" x14ac:dyDescent="0.25">
      <c r="B100" s="1" t="s">
        <v>317</v>
      </c>
      <c r="D100" s="1" t="s">
        <v>318</v>
      </c>
    </row>
  </sheetData>
  <mergeCells count="14">
    <mergeCell ref="C1:D4"/>
    <mergeCell ref="A5:D5"/>
    <mergeCell ref="A95:D95"/>
    <mergeCell ref="A72:D72"/>
    <mergeCell ref="A11:D11"/>
    <mergeCell ref="A30:D30"/>
    <mergeCell ref="A67:D67"/>
    <mergeCell ref="A79:D79"/>
    <mergeCell ref="A80:A89"/>
    <mergeCell ref="A90:D90"/>
    <mergeCell ref="C86:G86"/>
    <mergeCell ref="C87:G87"/>
    <mergeCell ref="C88:G88"/>
    <mergeCell ref="A66:D66"/>
  </mergeCells>
  <pageMargins left="0.70866141732283472" right="0.70866141732283472" top="0.31496062992125984" bottom="0.31496062992125984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2020-03-30T03:26:24Z</dcterms:modified>
</cp:coreProperties>
</file>