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ECB48E85-1C2A-47ED-A4E3-4FD4E66573DD}" xr6:coauthVersionLast="38" xr6:coauthVersionMax="38" xr10:uidLastSave="{00000000-0000-0000-0000-000000000000}"/>
  <bookViews>
    <workbookView xWindow="0" yWindow="0" windowWidth="20490" windowHeight="7155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79021"/>
</workbook>
</file>

<file path=xl/calcChain.xml><?xml version="1.0" encoding="utf-8"?>
<calcChain xmlns="http://schemas.openxmlformats.org/spreadsheetml/2006/main">
  <c r="D57" i="12" l="1"/>
  <c r="C56" i="12"/>
  <c r="D52" i="12" l="1"/>
  <c r="D58" i="12" s="1"/>
  <c r="D51" i="12"/>
  <c r="C36" i="12" l="1"/>
  <c r="C35" i="12"/>
  <c r="C34" i="12"/>
  <c r="C33" i="12"/>
  <c r="C32" i="12"/>
  <c r="C43" i="12"/>
  <c r="C37" i="12"/>
  <c r="C46" i="12"/>
  <c r="C44" i="12"/>
  <c r="D17" i="12"/>
  <c r="D16" i="12" s="1"/>
  <c r="D24" i="12" s="1"/>
  <c r="D13" i="12"/>
  <c r="C47" i="12" l="1"/>
  <c r="F78" i="12" l="1"/>
  <c r="D28" i="5" l="1"/>
</calcChain>
</file>

<file path=xl/sharedStrings.xml><?xml version="1.0" encoding="utf-8"?>
<sst xmlns="http://schemas.openxmlformats.org/spreadsheetml/2006/main" count="925" uniqueCount="343">
  <si>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</si>
  <si>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</si>
  <si>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</si>
  <si>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</si>
  <si>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</si>
  <si>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</si>
  <si>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</si>
  <si>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</si>
  <si>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</si>
  <si>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</si>
  <si>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</si>
  <si>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</si>
  <si>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</si>
  <si>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</si>
  <si>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</si>
  <si>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</si>
  <si>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</si>
  <si>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</si>
  <si>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</si>
  <si>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</si>
  <si>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</si>
  <si>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</si>
  <si>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</si>
  <si>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</si>
  <si>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</si>
  <si>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</si>
  <si>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</si>
  <si>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</si>
  <si>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</si>
  <si>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</si>
  <si>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</si>
  <si>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</si>
  <si>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</si>
  <si>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</si>
  <si>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</si>
  <si>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</si>
  <si>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</si>
  <si>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</si>
  <si>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</si>
  <si>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</si>
  <si>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</si>
  <si>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</si>
  <si>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</si>
  <si>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</si>
  <si>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</si>
  <si>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</si>
  <si>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</si>
  <si>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</si>
  <si>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</si>
  <si>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</si>
  <si>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</si>
  <si>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</si>
  <si>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</si>
  <si>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</si>
  <si>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</si>
  <si>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</si>
  <si>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</si>
  <si>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</si>
  <si>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</si>
  <si>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</si>
  <si>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</si>
  <si>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</si>
  <si>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</si>
  <si>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</si>
  <si>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</si>
  <si>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</si>
  <si>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</si>
  <si>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</si>
  <si>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</si>
  <si>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</si>
  <si>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</si>
  <si>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</si>
  <si>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</si>
  <si>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</si>
  <si>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</si>
  <si>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</si>
  <si>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</si>
  <si>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</si>
  <si>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</si>
  <si>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</si>
  <si>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</si>
  <si>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</si>
  <si>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</si>
  <si>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</si>
  <si>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</si>
  <si>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</si>
  <si>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</si>
  <si>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</si>
  <si>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</si>
  <si>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</si>
  <si>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</si>
  <si>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</si>
  <si>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</si>
  <si>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</si>
  <si>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</si>
  <si>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</si>
  <si>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</si>
  <si>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</si>
  <si>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</si>
  <si>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</si>
  <si>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</si>
  <si>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</si>
  <si>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</si>
  <si>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</si>
  <si>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</si>
  <si>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</si>
  <si>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</si>
  <si>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</si>
  <si>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</si>
  <si>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</si>
  <si>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</si>
  <si>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</si>
  <si>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</si>
  <si>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</si>
  <si>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</si>
  <si>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</si>
  <si>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</si>
  <si>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</si>
  <si>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</si>
  <si>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</si>
  <si>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</si>
  <si>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</si>
  <si>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</si>
  <si>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</si>
  <si>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</si>
  <si>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</si>
  <si>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</si>
  <si>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</si>
  <si>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</si>
  <si>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</si>
  <si>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</si>
  <si>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</si>
  <si>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</si>
  <si>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</si>
  <si>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</si>
  <si>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</si>
  <si>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</si>
  <si>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</si>
  <si>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</si>
  <si>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</si>
  <si>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</si>
  <si>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</si>
  <si>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</si>
  <si>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</si>
  <si>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</si>
  <si>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</si>
  <si>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</si>
  <si>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</si>
  <si>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</si>
  <si>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</si>
  <si>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</si>
  <si>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</si>
  <si>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</si>
  <si>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</si>
  <si>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</si>
  <si>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</si>
  <si>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</si>
  <si>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</si>
  <si>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</si>
  <si>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</si>
  <si>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</si>
  <si>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</si>
  <si>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</si>
  <si>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</si>
  <si>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</si>
  <si>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</si>
  <si>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</si>
  <si>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</si>
  <si>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</si>
  <si>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</si>
  <si>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</si>
  <si>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</si>
  <si>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</si>
  <si>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</si>
  <si>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</si>
  <si>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</si>
  <si>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</si>
  <si>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</si>
  <si>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</si>
  <si>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</si>
  <si>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</si>
  <si>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</si>
  <si>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</si>
  <si>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</si>
  <si>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</si>
  <si>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</si>
  <si>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</si>
  <si>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</si>
  <si>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</si>
  <si>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</si>
  <si>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</si>
  <si>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</si>
  <si>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</si>
  <si>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</si>
  <si>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</si>
  <si>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</si>
  <si>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</si>
  <si>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</si>
  <si>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</si>
  <si>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</si>
  <si>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</si>
  <si>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</si>
  <si>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</si>
  <si>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</si>
  <si>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</si>
  <si>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</si>
  <si>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</si>
  <si>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</si>
  <si>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</si>
  <si>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</si>
  <si>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</si>
  <si>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</si>
  <si>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</si>
  <si>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</si>
  <si>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</si>
  <si>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</si>
  <si>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</si>
  <si>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</si>
  <si>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</si>
  <si>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</si>
  <si>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</si>
  <si>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</si>
  <si>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</si>
  <si>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</si>
  <si>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</si>
  <si>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</si>
  <si>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</si>
  <si>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</si>
  <si>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</si>
  <si>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</si>
  <si>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</si>
  <si>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</si>
  <si>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</si>
  <si>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</si>
  <si>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</si>
  <si>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</si>
  <si>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</si>
  <si>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</si>
  <si>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</si>
  <si>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</si>
  <si>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</si>
  <si>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</si>
  <si>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</si>
  <si>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</si>
  <si>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</si>
  <si>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</si>
  <si>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</si>
  <si>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</si>
  <si>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</si>
  <si>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</si>
  <si>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</si>
  <si>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</si>
  <si>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</si>
  <si>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</si>
  <si>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</si>
  <si>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</si>
  <si>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</si>
  <si>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</si>
  <si>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</si>
  <si>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</si>
  <si>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</si>
  <si>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</si>
  <si>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</si>
  <si>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</si>
  <si>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</si>
  <si>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</si>
  <si>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</si>
  <si>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</si>
  <si>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</si>
  <si>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</si>
  <si>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</si>
  <si>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</si>
  <si>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</si>
  <si>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</si>
  <si>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</si>
  <si>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</si>
  <si>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</si>
  <si>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</si>
  <si>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</si>
  <si>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</si>
  <si>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</si>
  <si>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</si>
  <si>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</si>
  <si>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</si>
  <si>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118 (благоустроенный)</t>
  </si>
  <si>
    <t>235.3</t>
  </si>
  <si>
    <t>38:36:000030:966:431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</si>
  <si>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</si>
  <si>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</si>
  <si>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</si>
  <si>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</si>
  <si>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</si>
  <si>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</si>
  <si>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</si>
  <si>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</si>
  <si>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</si>
  <si>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</si>
  <si>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</si>
  <si>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</si>
  <si>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</si>
  <si>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</si>
  <si>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</si>
  <si>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</si>
  <si>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Посыпка пешеходных дорожек отсевом</t>
  </si>
  <si>
    <t>Генеральная уборка подъезда (апрель, сентябрь)</t>
  </si>
  <si>
    <t>Подготовка и сдача теплового пункта к отопительному периоду</t>
  </si>
  <si>
    <t>Гл. инженер ООО "УК "Прибайкальская"</t>
  </si>
  <si>
    <t>Белкин И. О.</t>
  </si>
  <si>
    <t>Промывка системы отопления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</si>
  <si>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</si>
  <si>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</si>
  <si>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>Тарифы на коммунальные услуги с 01.01.2019</t>
  </si>
  <si>
    <t>30,03,2019</t>
  </si>
  <si>
    <t>Содержание</t>
  </si>
  <si>
    <t xml:space="preserve">Уборка снега с кровли </t>
  </si>
  <si>
    <t>Уборка и вывоз снега с привлечением спец. техники (бобкэт)</t>
  </si>
  <si>
    <t>Форма 2.8. Отчет об исполнении ООО "УК "Прибайкальская" договора управления смет доходов и расходов МКД м-на Университетский, 118 за период с 01.01.2020 г. по 31.12.2020 г.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</si>
  <si>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</si>
  <si>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</si>
  <si>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</si>
  <si>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</si>
  <si>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 xml:space="preserve"> после окончания отопительного периода</t>
  </si>
  <si>
    <t>по необходимости</t>
  </si>
  <si>
    <t>Услуги по управлению многоквартирным домом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</si>
  <si>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</si>
  <si>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2 раза в год</t>
  </si>
  <si>
    <t>1 раз в год</t>
  </si>
  <si>
    <t>Дезинсекция и дератизация подвальных помещений</t>
  </si>
  <si>
    <t>ежеквартально и по необходимости</t>
  </si>
  <si>
    <t>Дезинфекция мест общего пользования для профилатики короновируса</t>
  </si>
  <si>
    <t>1 раз в три  дня</t>
  </si>
  <si>
    <t>Текущий ремонт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</si>
  <si>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</si>
  <si>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</si>
  <si>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</si>
  <si>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</si>
  <si>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</si>
  <si>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</si>
  <si>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В 2020г работпо текущему ремонту не проводилось</t>
  </si>
  <si>
    <t>Сумма расходов по статье текущий ремонт за 2020 г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</si>
  <si>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</si>
  <si>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</si>
  <si>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Главный инженер ООО "УК "Прибайкальская"                                           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</si>
</sst>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NumberFormat="1" applyFont="1" applyAlignment="1"/>
    <xf numFmtId="0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" fillId="0" borderId="0" xfId="0" applyNumberFormat="1" applyFont="1"/>
    <xf numFmtId="0" fontId="9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top" wrapText="1"/>
    </xf>
    <xf numFmtId="164" fontId="9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vertical="center" wrapText="1"/>
    </xf>
    <xf numFmtId="0" fontId="16" fillId="3" borderId="0" xfId="0" applyFont="1" applyFill="1" applyBorder="1" applyAlignment="1">
      <alignment horizontal="left" vertical="center" wrapText="1"/>
    </xf>
    <xf numFmtId="2" fontId="17" fillId="3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01" t="s">
        <v>132</v>
      </c>
      <c r="B1" s="101"/>
      <c r="C1" s="101"/>
      <c r="D1" s="101"/>
    </row>
    <row r="2" spans="1:4" s="14" customFormat="1" x14ac:dyDescent="0.25"/>
    <row r="3" spans="1:4" s="14" customFormat="1" x14ac:dyDescent="0.25">
      <c r="A3" s="102" t="s">
        <v>14</v>
      </c>
      <c r="B3" s="102"/>
      <c r="C3" s="102"/>
      <c r="D3" s="10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00" t="s">
        <v>15</v>
      </c>
      <c r="B7" s="100"/>
      <c r="C7" s="100"/>
      <c r="D7" s="10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00" t="s">
        <v>39</v>
      </c>
      <c r="B10" s="100"/>
      <c r="C10" s="100"/>
      <c r="D10" s="10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00" t="s">
        <v>19</v>
      </c>
      <c r="B12" s="100"/>
      <c r="C12" s="100"/>
      <c r="D12" s="100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277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 t="s">
        <v>285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00" t="s">
        <v>30</v>
      </c>
      <c r="B37" s="100"/>
      <c r="C37" s="100"/>
      <c r="D37" s="10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3" t="s">
        <v>83</v>
      </c>
      <c r="B1" s="103"/>
      <c r="C1" s="103"/>
      <c r="D1" s="10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100" t="s">
        <v>41</v>
      </c>
      <c r="B5" s="100"/>
      <c r="C5" s="100"/>
      <c r="D5" s="100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278</v>
      </c>
    </row>
    <row r="7" spans="1:4" s="6" customFormat="1" ht="20.100000000000001" customHeight="1" x14ac:dyDescent="0.25">
      <c r="A7" s="100" t="s">
        <v>173</v>
      </c>
      <c r="B7" s="100"/>
      <c r="C7" s="100"/>
      <c r="D7" s="10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100" t="s">
        <v>84</v>
      </c>
      <c r="B10" s="100"/>
      <c r="C10" s="100"/>
      <c r="D10" s="10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04" t="s">
        <v>44</v>
      </c>
      <c r="B12" s="104"/>
      <c r="C12" s="104"/>
      <c r="D12" s="10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279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280</v>
      </c>
    </row>
    <row r="15" spans="1:4" s="6" customFormat="1" ht="20.100000000000001" customHeight="1" x14ac:dyDescent="0.25">
      <c r="A15" s="104" t="s">
        <v>47</v>
      </c>
      <c r="B15" s="104"/>
      <c r="C15" s="104"/>
      <c r="D15" s="10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100" t="s">
        <v>49</v>
      </c>
      <c r="B17" s="100"/>
      <c r="C17" s="100"/>
      <c r="D17" s="10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00" t="s">
        <v>85</v>
      </c>
      <c r="B20" s="100"/>
      <c r="C20" s="100"/>
      <c r="D20" s="100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105" t="s">
        <v>55</v>
      </c>
      <c r="B24" s="105"/>
      <c r="C24" s="105"/>
      <c r="D24" s="105"/>
    </row>
    <row r="25" spans="1:4" s="6" customFormat="1" ht="20.100000000000001" customHeight="1" x14ac:dyDescent="0.25">
      <c r="A25" s="106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107"/>
      <c r="B26" s="7" t="s">
        <v>57</v>
      </c>
      <c r="C26" s="5" t="s">
        <v>5</v>
      </c>
      <c r="D26" s="28" t="s">
        <v>223</v>
      </c>
    </row>
    <row r="27" spans="1:4" s="6" customFormat="1" ht="36.75" customHeight="1" x14ac:dyDescent="0.25">
      <c r="A27" s="107"/>
      <c r="B27" s="3" t="s">
        <v>58</v>
      </c>
      <c r="C27" s="5" t="s">
        <v>5</v>
      </c>
      <c r="D27" s="50" t="s">
        <v>224</v>
      </c>
    </row>
    <row r="28" spans="1:4" s="6" customFormat="1" ht="20.100000000000001" customHeight="1" x14ac:dyDescent="0.25">
      <c r="A28" s="107"/>
      <c r="B28" s="3" t="s">
        <v>59</v>
      </c>
      <c r="C28" s="5" t="s">
        <v>5</v>
      </c>
      <c r="D28" s="50" t="s">
        <v>228</v>
      </c>
    </row>
    <row r="29" spans="1:4" s="6" customFormat="1" ht="20.100000000000001" customHeight="1" x14ac:dyDescent="0.25">
      <c r="A29" s="107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8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06">
        <v>15</v>
      </c>
      <c r="B31" s="54" t="s">
        <v>56</v>
      </c>
      <c r="C31" s="26" t="s">
        <v>5</v>
      </c>
      <c r="D31" s="27" t="s">
        <v>247</v>
      </c>
    </row>
    <row r="32" spans="1:4" s="6" customFormat="1" ht="20.100000000000001" customHeight="1" x14ac:dyDescent="0.25">
      <c r="A32" s="107"/>
      <c r="B32" s="7" t="s">
        <v>57</v>
      </c>
      <c r="C32" s="5" t="s">
        <v>5</v>
      </c>
      <c r="D32" s="28" t="s">
        <v>223</v>
      </c>
    </row>
    <row r="33" spans="1:4" s="6" customFormat="1" ht="37.5" customHeight="1" x14ac:dyDescent="0.25">
      <c r="A33" s="107"/>
      <c r="B33" s="3" t="s">
        <v>58</v>
      </c>
      <c r="C33" s="5" t="s">
        <v>5</v>
      </c>
      <c r="D33" s="50" t="s">
        <v>275</v>
      </c>
    </row>
    <row r="34" spans="1:4" s="6" customFormat="1" ht="20.100000000000001" customHeight="1" x14ac:dyDescent="0.25">
      <c r="A34" s="107"/>
      <c r="B34" s="3" t="s">
        <v>59</v>
      </c>
      <c r="C34" s="5" t="s">
        <v>5</v>
      </c>
      <c r="D34" s="50" t="s">
        <v>242</v>
      </c>
    </row>
    <row r="35" spans="1:4" s="6" customFormat="1" ht="20.100000000000001" customHeight="1" x14ac:dyDescent="0.25">
      <c r="A35" s="107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8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6">
        <v>16</v>
      </c>
      <c r="B37" s="54" t="s">
        <v>56</v>
      </c>
      <c r="C37" s="26" t="s">
        <v>5</v>
      </c>
      <c r="D37" s="27" t="s">
        <v>258</v>
      </c>
    </row>
    <row r="38" spans="1:4" s="6" customFormat="1" ht="20.100000000000001" customHeight="1" x14ac:dyDescent="0.25">
      <c r="A38" s="107"/>
      <c r="B38" s="7" t="s">
        <v>57</v>
      </c>
      <c r="C38" s="5" t="s">
        <v>5</v>
      </c>
      <c r="D38" s="28" t="s">
        <v>223</v>
      </c>
    </row>
    <row r="39" spans="1:4" s="6" customFormat="1" ht="39" customHeight="1" x14ac:dyDescent="0.25">
      <c r="A39" s="107"/>
      <c r="B39" s="3" t="s">
        <v>58</v>
      </c>
      <c r="C39" s="5" t="s">
        <v>5</v>
      </c>
      <c r="D39" s="50" t="s">
        <v>275</v>
      </c>
    </row>
    <row r="40" spans="1:4" s="6" customFormat="1" ht="20.100000000000001" customHeight="1" x14ac:dyDescent="0.25">
      <c r="A40" s="107"/>
      <c r="B40" s="3" t="s">
        <v>59</v>
      </c>
      <c r="C40" s="5" t="s">
        <v>5</v>
      </c>
      <c r="D40" s="50" t="s">
        <v>276</v>
      </c>
    </row>
    <row r="41" spans="1:4" s="6" customFormat="1" ht="20.100000000000001" customHeight="1" x14ac:dyDescent="0.25">
      <c r="A41" s="107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8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104" t="s">
        <v>62</v>
      </c>
      <c r="B43" s="104"/>
      <c r="C43" s="104"/>
      <c r="D43" s="104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04" t="s">
        <v>65</v>
      </c>
      <c r="B46" s="104"/>
      <c r="C46" s="104"/>
      <c r="D46" s="104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104" t="s">
        <v>67</v>
      </c>
      <c r="B48" s="104"/>
      <c r="C48" s="104"/>
      <c r="D48" s="104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225</v>
      </c>
    </row>
    <row r="50" spans="1:4" s="6" customFormat="1" ht="20.100000000000001" customHeight="1" x14ac:dyDescent="0.25">
      <c r="A50" s="104" t="s">
        <v>69</v>
      </c>
      <c r="B50" s="104"/>
      <c r="C50" s="104"/>
      <c r="D50" s="104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100" t="s">
        <v>71</v>
      </c>
      <c r="B52" s="100"/>
      <c r="C52" s="100"/>
      <c r="D52" s="100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04" t="s">
        <v>74</v>
      </c>
      <c r="B55" s="104"/>
      <c r="C55" s="104"/>
      <c r="D55" s="104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104" t="s">
        <v>76</v>
      </c>
      <c r="B57" s="104"/>
      <c r="C57" s="104"/>
      <c r="D57" s="104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226</v>
      </c>
    </row>
    <row r="59" spans="1:4" s="6" customFormat="1" ht="20.100000000000001" customHeight="1" x14ac:dyDescent="0.25">
      <c r="A59" s="104" t="s">
        <v>78</v>
      </c>
      <c r="B59" s="104"/>
      <c r="C59" s="104"/>
      <c r="D59" s="104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104" t="s">
        <v>80</v>
      </c>
      <c r="B61" s="104"/>
      <c r="C61" s="104"/>
      <c r="D61" s="104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227</v>
      </c>
    </row>
    <row r="63" spans="1:4" s="6" customFormat="1" ht="20.100000000000001" customHeight="1" x14ac:dyDescent="0.25">
      <c r="A63" s="100" t="s">
        <v>86</v>
      </c>
      <c r="B63" s="100"/>
      <c r="C63" s="100"/>
      <c r="D63" s="100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72" zoomScaleNormal="100" workbookViewId="0">
      <selection activeCell="D91" sqref="D91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01" t="s">
        <v>90</v>
      </c>
      <c r="B1" s="101"/>
      <c r="C1" s="101"/>
      <c r="D1" s="10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06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107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107"/>
      <c r="B7" s="7" t="s">
        <v>88</v>
      </c>
      <c r="C7" s="5" t="s">
        <v>13</v>
      </c>
      <c r="D7" s="53" t="s">
        <v>274</v>
      </c>
    </row>
    <row r="8" spans="1:4" s="6" customFormat="1" ht="32.25" customHeight="1" x14ac:dyDescent="0.25">
      <c r="A8" s="107"/>
      <c r="B8" s="3" t="s">
        <v>175</v>
      </c>
      <c r="C8" s="5" t="s">
        <v>5</v>
      </c>
      <c r="D8" s="28"/>
    </row>
    <row r="9" spans="1:4" s="6" customFormat="1" ht="34.5" customHeight="1" x14ac:dyDescent="0.25">
      <c r="A9" s="107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7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108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106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107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107"/>
      <c r="B14" s="7" t="s">
        <v>88</v>
      </c>
      <c r="C14" s="5" t="s">
        <v>13</v>
      </c>
      <c r="D14" s="53" t="s">
        <v>274</v>
      </c>
    </row>
    <row r="15" spans="1:4" ht="31.5" x14ac:dyDescent="0.25">
      <c r="A15" s="107"/>
      <c r="B15" s="3" t="s">
        <v>175</v>
      </c>
      <c r="C15" s="5" t="s">
        <v>5</v>
      </c>
      <c r="D15" s="28"/>
    </row>
    <row r="16" spans="1:4" ht="31.5" x14ac:dyDescent="0.25">
      <c r="A16" s="107"/>
      <c r="B16" s="3" t="s">
        <v>176</v>
      </c>
      <c r="C16" s="5" t="s">
        <v>5</v>
      </c>
      <c r="D16" s="28" t="s">
        <v>17</v>
      </c>
    </row>
    <row r="17" spans="1:4" x14ac:dyDescent="0.25">
      <c r="A17" s="107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108"/>
      <c r="B18" s="51" t="s">
        <v>89</v>
      </c>
      <c r="C18" s="30" t="s">
        <v>5</v>
      </c>
      <c r="D18" s="31" t="s">
        <v>265</v>
      </c>
    </row>
    <row r="19" spans="1:4" x14ac:dyDescent="0.25">
      <c r="A19" s="106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107"/>
      <c r="B20" s="7" t="s">
        <v>59</v>
      </c>
      <c r="C20" s="5" t="s">
        <v>5</v>
      </c>
      <c r="D20" s="28" t="s">
        <v>240</v>
      </c>
    </row>
    <row r="21" spans="1:4" ht="30" x14ac:dyDescent="0.25">
      <c r="A21" s="107"/>
      <c r="B21" s="7" t="s">
        <v>88</v>
      </c>
      <c r="C21" s="5" t="s">
        <v>13</v>
      </c>
      <c r="D21" s="53" t="s">
        <v>274</v>
      </c>
    </row>
    <row r="22" spans="1:4" ht="31.5" x14ac:dyDescent="0.25">
      <c r="A22" s="107"/>
      <c r="B22" s="3" t="s">
        <v>175</v>
      </c>
      <c r="C22" s="5" t="s">
        <v>5</v>
      </c>
      <c r="D22" s="28"/>
    </row>
    <row r="23" spans="1:4" ht="31.5" x14ac:dyDescent="0.25">
      <c r="A23" s="107"/>
      <c r="B23" s="3" t="s">
        <v>176</v>
      </c>
      <c r="C23" s="5" t="s">
        <v>5</v>
      </c>
      <c r="D23" s="28" t="s">
        <v>17</v>
      </c>
    </row>
    <row r="24" spans="1:4" x14ac:dyDescent="0.25">
      <c r="A24" s="107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108"/>
      <c r="B25" s="51" t="s">
        <v>89</v>
      </c>
      <c r="C25" s="30" t="s">
        <v>5</v>
      </c>
      <c r="D25" s="31" t="s">
        <v>265</v>
      </c>
    </row>
    <row r="26" spans="1:4" ht="31.5" x14ac:dyDescent="0.25">
      <c r="A26" s="106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107"/>
      <c r="B27" s="7" t="s">
        <v>59</v>
      </c>
      <c r="C27" s="5" t="s">
        <v>5</v>
      </c>
      <c r="D27" s="28" t="s">
        <v>240</v>
      </c>
    </row>
    <row r="28" spans="1:4" ht="30" x14ac:dyDescent="0.25">
      <c r="A28" s="107"/>
      <c r="B28" s="7" t="s">
        <v>88</v>
      </c>
      <c r="C28" s="5" t="s">
        <v>13</v>
      </c>
      <c r="D28" s="53" t="s">
        <v>274</v>
      </c>
    </row>
    <row r="29" spans="1:4" ht="31.5" x14ac:dyDescent="0.25">
      <c r="A29" s="107"/>
      <c r="B29" s="3" t="s">
        <v>175</v>
      </c>
      <c r="C29" s="5" t="s">
        <v>5</v>
      </c>
      <c r="D29" s="28"/>
    </row>
    <row r="30" spans="1:4" ht="31.5" x14ac:dyDescent="0.25">
      <c r="A30" s="107"/>
      <c r="B30" s="3" t="s">
        <v>176</v>
      </c>
      <c r="C30" s="5" t="s">
        <v>5</v>
      </c>
      <c r="D30" s="28" t="s">
        <v>17</v>
      </c>
    </row>
    <row r="31" spans="1:4" x14ac:dyDescent="0.25">
      <c r="A31" s="107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108"/>
      <c r="B32" s="51" t="s">
        <v>89</v>
      </c>
      <c r="C32" s="30" t="s">
        <v>5</v>
      </c>
      <c r="D32" s="31" t="s">
        <v>265</v>
      </c>
    </row>
    <row r="33" spans="1:4" ht="31.5" x14ac:dyDescent="0.25">
      <c r="A33" s="106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107"/>
      <c r="B34" s="7" t="s">
        <v>59</v>
      </c>
      <c r="C34" s="5" t="s">
        <v>5</v>
      </c>
      <c r="D34" s="28"/>
    </row>
    <row r="35" spans="1:4" ht="30" x14ac:dyDescent="0.25">
      <c r="A35" s="107"/>
      <c r="B35" s="7" t="s">
        <v>88</v>
      </c>
      <c r="C35" s="5" t="s">
        <v>13</v>
      </c>
      <c r="D35" s="53" t="s">
        <v>274</v>
      </c>
    </row>
    <row r="36" spans="1:4" ht="31.5" x14ac:dyDescent="0.25">
      <c r="A36" s="107"/>
      <c r="B36" s="3" t="s">
        <v>175</v>
      </c>
      <c r="C36" s="5" t="s">
        <v>5</v>
      </c>
      <c r="D36" s="28"/>
    </row>
    <row r="37" spans="1:4" ht="31.5" x14ac:dyDescent="0.25">
      <c r="A37" s="107"/>
      <c r="B37" s="3" t="s">
        <v>176</v>
      </c>
      <c r="C37" s="5" t="s">
        <v>5</v>
      </c>
      <c r="D37" s="28" t="s">
        <v>17</v>
      </c>
    </row>
    <row r="38" spans="1:4" x14ac:dyDescent="0.25">
      <c r="A38" s="107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108"/>
      <c r="B39" s="51" t="s">
        <v>89</v>
      </c>
      <c r="C39" s="30" t="s">
        <v>5</v>
      </c>
      <c r="D39" s="31" t="s">
        <v>265</v>
      </c>
    </row>
    <row r="40" spans="1:4" ht="47.25" x14ac:dyDescent="0.25">
      <c r="A40" s="106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107"/>
      <c r="B41" s="7" t="s">
        <v>59</v>
      </c>
      <c r="C41" s="5" t="s">
        <v>5</v>
      </c>
      <c r="D41" s="28" t="s">
        <v>241</v>
      </c>
    </row>
    <row r="42" spans="1:4" ht="30" x14ac:dyDescent="0.25">
      <c r="A42" s="107"/>
      <c r="B42" s="7" t="s">
        <v>88</v>
      </c>
      <c r="C42" s="5" t="s">
        <v>13</v>
      </c>
      <c r="D42" s="53" t="s">
        <v>274</v>
      </c>
    </row>
    <row r="43" spans="1:4" ht="31.5" x14ac:dyDescent="0.25">
      <c r="A43" s="107"/>
      <c r="B43" s="3" t="s">
        <v>175</v>
      </c>
      <c r="C43" s="5" t="s">
        <v>5</v>
      </c>
      <c r="D43" s="28"/>
    </row>
    <row r="44" spans="1:4" ht="31.5" x14ac:dyDescent="0.25">
      <c r="A44" s="107"/>
      <c r="B44" s="3" t="s">
        <v>176</v>
      </c>
      <c r="C44" s="5" t="s">
        <v>5</v>
      </c>
      <c r="D44" s="28" t="s">
        <v>17</v>
      </c>
    </row>
    <row r="45" spans="1:4" x14ac:dyDescent="0.25">
      <c r="A45" s="107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108"/>
      <c r="B46" s="51" t="s">
        <v>89</v>
      </c>
      <c r="C46" s="30" t="s">
        <v>5</v>
      </c>
      <c r="D46" s="31" t="s">
        <v>265</v>
      </c>
    </row>
    <row r="47" spans="1:4" x14ac:dyDescent="0.25">
      <c r="A47" s="106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107"/>
      <c r="B48" s="7" t="s">
        <v>59</v>
      </c>
      <c r="C48" s="5" t="s">
        <v>5</v>
      </c>
      <c r="D48" s="28" t="s">
        <v>242</v>
      </c>
    </row>
    <row r="49" spans="1:4" ht="30" x14ac:dyDescent="0.25">
      <c r="A49" s="107"/>
      <c r="B49" s="7" t="s">
        <v>88</v>
      </c>
      <c r="C49" s="5" t="s">
        <v>13</v>
      </c>
      <c r="D49" s="53" t="s">
        <v>274</v>
      </c>
    </row>
    <row r="50" spans="1:4" ht="31.5" x14ac:dyDescent="0.25">
      <c r="A50" s="107"/>
      <c r="B50" s="3" t="s">
        <v>175</v>
      </c>
      <c r="C50" s="5" t="s">
        <v>5</v>
      </c>
      <c r="D50" s="28"/>
    </row>
    <row r="51" spans="1:4" ht="31.5" x14ac:dyDescent="0.25">
      <c r="A51" s="107"/>
      <c r="B51" s="3" t="s">
        <v>176</v>
      </c>
      <c r="C51" s="5" t="s">
        <v>5</v>
      </c>
      <c r="D51" s="28" t="s">
        <v>17</v>
      </c>
    </row>
    <row r="52" spans="1:4" x14ac:dyDescent="0.25">
      <c r="A52" s="107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108"/>
      <c r="B53" s="51" t="s">
        <v>89</v>
      </c>
      <c r="C53" s="30" t="s">
        <v>5</v>
      </c>
      <c r="D53" s="31" t="s">
        <v>265</v>
      </c>
    </row>
    <row r="54" spans="1:4" x14ac:dyDescent="0.25">
      <c r="A54" s="106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107"/>
      <c r="B55" s="7" t="s">
        <v>59</v>
      </c>
      <c r="C55" s="5" t="s">
        <v>5</v>
      </c>
      <c r="D55" s="28" t="s">
        <v>240</v>
      </c>
    </row>
    <row r="56" spans="1:4" ht="30" x14ac:dyDescent="0.25">
      <c r="A56" s="107"/>
      <c r="B56" s="7" t="s">
        <v>88</v>
      </c>
      <c r="C56" s="5" t="s">
        <v>13</v>
      </c>
      <c r="D56" s="53" t="s">
        <v>274</v>
      </c>
    </row>
    <row r="57" spans="1:4" ht="31.5" x14ac:dyDescent="0.25">
      <c r="A57" s="107"/>
      <c r="B57" s="3" t="s">
        <v>175</v>
      </c>
      <c r="C57" s="5" t="s">
        <v>5</v>
      </c>
      <c r="D57" s="28"/>
    </row>
    <row r="58" spans="1:4" ht="31.5" x14ac:dyDescent="0.25">
      <c r="A58" s="107"/>
      <c r="B58" s="3" t="s">
        <v>176</v>
      </c>
      <c r="C58" s="5" t="s">
        <v>5</v>
      </c>
      <c r="D58" s="28" t="s">
        <v>17</v>
      </c>
    </row>
    <row r="59" spans="1:4" x14ac:dyDescent="0.25">
      <c r="A59" s="107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108"/>
      <c r="B60" s="51" t="s">
        <v>89</v>
      </c>
      <c r="C60" s="30" t="s">
        <v>5</v>
      </c>
      <c r="D60" s="31" t="s">
        <v>265</v>
      </c>
    </row>
    <row r="61" spans="1:4" x14ac:dyDescent="0.25">
      <c r="A61" s="106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107"/>
      <c r="B62" s="7" t="s">
        <v>59</v>
      </c>
      <c r="C62" s="5" t="s">
        <v>5</v>
      </c>
      <c r="D62" s="28" t="s">
        <v>243</v>
      </c>
    </row>
    <row r="63" spans="1:4" ht="30" x14ac:dyDescent="0.25">
      <c r="A63" s="107"/>
      <c r="B63" s="7" t="s">
        <v>88</v>
      </c>
      <c r="C63" s="5" t="s">
        <v>13</v>
      </c>
      <c r="D63" s="53" t="s">
        <v>274</v>
      </c>
    </row>
    <row r="64" spans="1:4" ht="31.5" x14ac:dyDescent="0.25">
      <c r="A64" s="107"/>
      <c r="B64" s="3" t="s">
        <v>175</v>
      </c>
      <c r="C64" s="5" t="s">
        <v>5</v>
      </c>
      <c r="D64" s="28"/>
    </row>
    <row r="65" spans="1:4" ht="31.5" x14ac:dyDescent="0.25">
      <c r="A65" s="107"/>
      <c r="B65" s="3" t="s">
        <v>176</v>
      </c>
      <c r="C65" s="5" t="s">
        <v>5</v>
      </c>
      <c r="D65" s="28" t="s">
        <v>17</v>
      </c>
    </row>
    <row r="66" spans="1:4" x14ac:dyDescent="0.25">
      <c r="A66" s="107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108"/>
      <c r="B67" s="51" t="s">
        <v>89</v>
      </c>
      <c r="C67" s="30" t="s">
        <v>5</v>
      </c>
      <c r="D67" s="31" t="s">
        <v>265</v>
      </c>
    </row>
    <row r="68" spans="1:4" x14ac:dyDescent="0.25">
      <c r="A68" s="106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107"/>
      <c r="B69" s="7" t="s">
        <v>59</v>
      </c>
      <c r="C69" s="5" t="s">
        <v>5</v>
      </c>
      <c r="D69" s="28" t="s">
        <v>244</v>
      </c>
    </row>
    <row r="70" spans="1:4" ht="30" x14ac:dyDescent="0.25">
      <c r="A70" s="107"/>
      <c r="B70" s="7" t="s">
        <v>88</v>
      </c>
      <c r="C70" s="5" t="s">
        <v>13</v>
      </c>
      <c r="D70" s="53" t="s">
        <v>274</v>
      </c>
    </row>
    <row r="71" spans="1:4" ht="31.5" x14ac:dyDescent="0.25">
      <c r="A71" s="107"/>
      <c r="B71" s="3" t="s">
        <v>175</v>
      </c>
      <c r="C71" s="5" t="s">
        <v>5</v>
      </c>
      <c r="D71" s="28"/>
    </row>
    <row r="72" spans="1:4" ht="31.5" x14ac:dyDescent="0.25">
      <c r="A72" s="107"/>
      <c r="B72" s="3" t="s">
        <v>176</v>
      </c>
      <c r="C72" s="5" t="s">
        <v>5</v>
      </c>
      <c r="D72" s="28" t="s">
        <v>17</v>
      </c>
    </row>
    <row r="73" spans="1:4" x14ac:dyDescent="0.25">
      <c r="A73" s="107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108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106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107"/>
      <c r="B76" s="7" t="s">
        <v>59</v>
      </c>
      <c r="C76" s="5" t="s">
        <v>5</v>
      </c>
      <c r="D76" s="28"/>
    </row>
    <row r="77" spans="1:4" ht="30" x14ac:dyDescent="0.25">
      <c r="A77" s="107"/>
      <c r="B77" s="7" t="s">
        <v>88</v>
      </c>
      <c r="C77" s="5" t="s">
        <v>13</v>
      </c>
      <c r="D77" s="53" t="s">
        <v>274</v>
      </c>
    </row>
    <row r="78" spans="1:4" ht="31.5" x14ac:dyDescent="0.25">
      <c r="A78" s="107"/>
      <c r="B78" s="3" t="s">
        <v>175</v>
      </c>
      <c r="C78" s="5" t="s">
        <v>5</v>
      </c>
      <c r="D78" s="28"/>
    </row>
    <row r="79" spans="1:4" ht="31.5" x14ac:dyDescent="0.25">
      <c r="A79" s="107"/>
      <c r="B79" s="3" t="s">
        <v>176</v>
      </c>
      <c r="C79" s="5" t="s">
        <v>5</v>
      </c>
      <c r="D79" s="28" t="s">
        <v>17</v>
      </c>
    </row>
    <row r="80" spans="1:4" x14ac:dyDescent="0.25">
      <c r="A80" s="107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108"/>
      <c r="B81" s="51" t="s">
        <v>89</v>
      </c>
      <c r="C81" s="30" t="s">
        <v>5</v>
      </c>
      <c r="D81" s="31" t="s">
        <v>265</v>
      </c>
    </row>
    <row r="82" spans="1:4" ht="31.5" x14ac:dyDescent="0.25">
      <c r="A82" s="106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107"/>
      <c r="B83" s="7" t="s">
        <v>59</v>
      </c>
      <c r="C83" s="5" t="s">
        <v>5</v>
      </c>
      <c r="D83" s="28" t="s">
        <v>268</v>
      </c>
    </row>
    <row r="84" spans="1:4" x14ac:dyDescent="0.25">
      <c r="A84" s="107"/>
      <c r="B84" s="7" t="s">
        <v>88</v>
      </c>
      <c r="C84" s="5" t="s">
        <v>13</v>
      </c>
      <c r="D84" s="28">
        <v>600</v>
      </c>
    </row>
    <row r="85" spans="1:4" ht="31.5" x14ac:dyDescent="0.25">
      <c r="A85" s="107"/>
      <c r="B85" s="3" t="s">
        <v>175</v>
      </c>
      <c r="C85" s="5" t="s">
        <v>5</v>
      </c>
      <c r="D85" s="42">
        <v>41275</v>
      </c>
    </row>
    <row r="86" spans="1:4" ht="31.5" x14ac:dyDescent="0.25">
      <c r="A86" s="107"/>
      <c r="B86" s="3" t="s">
        <v>176</v>
      </c>
      <c r="C86" s="5" t="s">
        <v>5</v>
      </c>
      <c r="D86" s="28" t="s">
        <v>17</v>
      </c>
    </row>
    <row r="87" spans="1:4" x14ac:dyDescent="0.25">
      <c r="A87" s="107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108"/>
      <c r="B88" s="51" t="s">
        <v>89</v>
      </c>
      <c r="C88" s="30" t="s">
        <v>5</v>
      </c>
      <c r="D88" s="31" t="s">
        <v>265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01" t="s">
        <v>100</v>
      </c>
      <c r="B1" s="101"/>
      <c r="C1" s="101"/>
      <c r="D1" s="101"/>
    </row>
    <row r="2" spans="1:4" ht="26.25" x14ac:dyDescent="0.4">
      <c r="B2" s="112" t="s">
        <v>311</v>
      </c>
      <c r="C2" s="112"/>
      <c r="D2" s="112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 t="s">
        <v>312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9" t="s">
        <v>99</v>
      </c>
      <c r="B15" s="110"/>
      <c r="C15" s="110"/>
      <c r="D15" s="11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289</v>
      </c>
    </row>
    <row r="25" spans="1:4" x14ac:dyDescent="0.25">
      <c r="A25" s="40"/>
      <c r="B25" s="7" t="s">
        <v>97</v>
      </c>
      <c r="C25" s="5" t="s">
        <v>5</v>
      </c>
      <c r="D25" s="42" t="s">
        <v>290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9" t="s">
        <v>99</v>
      </c>
      <c r="B28" s="110"/>
      <c r="C28" s="110"/>
      <c r="D28" s="111"/>
    </row>
    <row r="29" spans="1:4" ht="79.5" thickBot="1" x14ac:dyDescent="0.3">
      <c r="A29" s="43"/>
      <c r="B29" s="44" t="s">
        <v>99</v>
      </c>
      <c r="C29" s="30" t="s">
        <v>5</v>
      </c>
      <c r="D29" s="31" t="s">
        <v>288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291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9" t="s">
        <v>99</v>
      </c>
      <c r="B41" s="110"/>
      <c r="C41" s="110"/>
      <c r="D41" s="111"/>
    </row>
    <row r="42" spans="1:4" ht="79.5" thickBot="1" x14ac:dyDescent="0.3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292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9" t="s">
        <v>99</v>
      </c>
      <c r="B54" s="110"/>
      <c r="C54" s="110"/>
      <c r="D54" s="111"/>
    </row>
    <row r="55" spans="1:4" ht="79.5" thickBot="1" x14ac:dyDescent="0.3">
      <c r="A55" s="43"/>
      <c r="B55" s="44" t="s">
        <v>99</v>
      </c>
      <c r="C55" s="30" t="s">
        <v>5</v>
      </c>
      <c r="D55" s="31" t="s">
        <v>288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293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282</v>
      </c>
    </row>
    <row r="66" spans="1:4" ht="76.5" x14ac:dyDescent="0.25">
      <c r="A66" s="40"/>
      <c r="B66" s="7" t="s">
        <v>179</v>
      </c>
      <c r="C66" s="5" t="s">
        <v>5</v>
      </c>
      <c r="D66" s="59" t="s">
        <v>283</v>
      </c>
    </row>
    <row r="67" spans="1:4" ht="15.75" customHeight="1" x14ac:dyDescent="0.25">
      <c r="A67" s="109" t="s">
        <v>99</v>
      </c>
      <c r="B67" s="110"/>
      <c r="C67" s="110"/>
      <c r="D67" s="111"/>
    </row>
    <row r="68" spans="1:4" ht="79.5" thickBot="1" x14ac:dyDescent="0.3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topLeftCell="A6" workbookViewId="0">
      <selection activeCell="C12" sqref="C12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3" t="s">
        <v>104</v>
      </c>
      <c r="B1" s="113"/>
      <c r="C1" s="113"/>
      <c r="D1" s="113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5" t="s">
        <v>183</v>
      </c>
      <c r="B8" s="105"/>
      <c r="C8" s="105"/>
      <c r="D8" s="105"/>
    </row>
    <row r="9" spans="1:4" s="6" customFormat="1" ht="37.5" customHeight="1" x14ac:dyDescent="0.25">
      <c r="A9" s="106">
        <v>1</v>
      </c>
      <c r="B9" s="54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107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7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107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8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3" t="s">
        <v>109</v>
      </c>
      <c r="B1" s="103"/>
      <c r="C1" s="103"/>
      <c r="D1" s="10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04" t="s">
        <v>105</v>
      </c>
      <c r="B5" s="104"/>
      <c r="C5" s="104"/>
      <c r="D5" s="10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4" t="s">
        <v>261</v>
      </c>
      <c r="C10" s="114"/>
      <c r="D10" s="11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3" t="s">
        <v>112</v>
      </c>
      <c r="B1" s="103"/>
      <c r="C1" s="103"/>
      <c r="D1" s="10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3"/>
  <sheetViews>
    <sheetView tabSelected="1" zoomScale="130" zoomScaleNormal="130" workbookViewId="0">
      <selection activeCell="C96" sqref="C96"/>
    </sheetView>
  </sheetViews>
  <sheetFormatPr defaultRowHeight="15.75" x14ac:dyDescent="0.25"/>
  <cols>
    <col min="1" max="1" width="6.5703125" style="92" customWidth="1"/>
    <col min="2" max="2" width="49.140625" style="16" customWidth="1"/>
    <col min="3" max="3" width="15.28515625" style="16" customWidth="1"/>
    <col min="4" max="4" width="16.140625" style="1" customWidth="1"/>
    <col min="5" max="5" width="16" style="1" customWidth="1"/>
    <col min="6" max="6" width="11.5703125" style="1" customWidth="1"/>
    <col min="7" max="7" width="11.140625" style="1" customWidth="1"/>
    <col min="8" max="8" width="12.42578125" style="1" customWidth="1"/>
    <col min="9" max="16384" width="9.140625" style="1"/>
  </cols>
  <sheetData>
    <row r="1" spans="1:8" ht="15.75" customHeight="1" x14ac:dyDescent="0.25">
      <c r="A1" s="87"/>
      <c r="D1" s="125" t="s">
        <v>310</v>
      </c>
      <c r="E1" s="125"/>
      <c r="F1" s="79"/>
      <c r="G1" s="79"/>
      <c r="H1" s="79"/>
    </row>
    <row r="2" spans="1:8" ht="18.75" x14ac:dyDescent="0.3">
      <c r="A2" s="87"/>
      <c r="B2" s="60"/>
      <c r="C2" s="60"/>
      <c r="D2" s="125"/>
      <c r="E2" s="125"/>
      <c r="F2" s="79"/>
      <c r="G2" s="79"/>
      <c r="H2" s="79"/>
    </row>
    <row r="3" spans="1:8" ht="41.25" customHeight="1" x14ac:dyDescent="0.3">
      <c r="A3" s="87"/>
      <c r="B3" s="61"/>
      <c r="C3" s="61"/>
      <c r="D3" s="125"/>
      <c r="E3" s="125"/>
      <c r="F3" s="79"/>
      <c r="G3" s="79"/>
      <c r="H3" s="79"/>
    </row>
    <row r="4" spans="1:8" ht="60" customHeight="1" x14ac:dyDescent="0.25">
      <c r="A4" s="126" t="s">
        <v>316</v>
      </c>
      <c r="B4" s="126"/>
      <c r="C4" s="126"/>
      <c r="D4" s="126"/>
      <c r="E4" s="126"/>
      <c r="F4" s="80"/>
    </row>
    <row r="5" spans="1:8" x14ac:dyDescent="0.25">
      <c r="A5" s="87"/>
      <c r="E5" s="81"/>
    </row>
    <row r="6" spans="1:8" ht="31.5" x14ac:dyDescent="0.25">
      <c r="A6" s="88" t="s">
        <v>0</v>
      </c>
      <c r="B6" s="17" t="s">
        <v>1</v>
      </c>
      <c r="C6" s="2" t="s">
        <v>2</v>
      </c>
      <c r="D6" s="2" t="s">
        <v>3</v>
      </c>
      <c r="E6" s="82"/>
    </row>
    <row r="7" spans="1:8" x14ac:dyDescent="0.25">
      <c r="A7" s="89">
        <v>1</v>
      </c>
      <c r="B7" s="18" t="s">
        <v>4</v>
      </c>
      <c r="C7" s="5" t="s">
        <v>5</v>
      </c>
      <c r="D7" s="48">
        <v>43901</v>
      </c>
      <c r="E7" s="83"/>
      <c r="F7" s="6"/>
      <c r="G7" s="6"/>
      <c r="H7" s="6"/>
    </row>
    <row r="8" spans="1:8" x14ac:dyDescent="0.25">
      <c r="A8" s="89">
        <v>2</v>
      </c>
      <c r="B8" s="18" t="s">
        <v>113</v>
      </c>
      <c r="C8" s="5" t="s">
        <v>5</v>
      </c>
      <c r="D8" s="48">
        <v>43466</v>
      </c>
      <c r="E8" s="83"/>
      <c r="F8" s="6"/>
      <c r="G8" s="6"/>
      <c r="H8" s="6"/>
    </row>
    <row r="9" spans="1:8" x14ac:dyDescent="0.25">
      <c r="A9" s="89">
        <v>3</v>
      </c>
      <c r="B9" s="18" t="s">
        <v>114</v>
      </c>
      <c r="C9" s="5" t="s">
        <v>5</v>
      </c>
      <c r="D9" s="48">
        <v>43830</v>
      </c>
      <c r="E9" s="83"/>
      <c r="F9" s="6"/>
      <c r="G9" s="6"/>
      <c r="H9" s="6"/>
    </row>
    <row r="10" spans="1:8" ht="31.5" x14ac:dyDescent="0.25">
      <c r="A10" s="89">
        <v>4</v>
      </c>
      <c r="B10" s="19" t="s">
        <v>115</v>
      </c>
      <c r="C10" s="5" t="s">
        <v>13</v>
      </c>
      <c r="D10" s="5"/>
      <c r="E10" s="84"/>
      <c r="F10" s="6"/>
      <c r="G10" s="6"/>
      <c r="H10" s="6"/>
    </row>
    <row r="11" spans="1:8" x14ac:dyDescent="0.25">
      <c r="A11" s="89">
        <v>5</v>
      </c>
      <c r="B11" s="9" t="s">
        <v>125</v>
      </c>
      <c r="C11" s="5" t="s">
        <v>13</v>
      </c>
      <c r="D11" s="5">
        <v>0</v>
      </c>
      <c r="E11" s="84"/>
      <c r="F11" s="6"/>
      <c r="G11" s="6"/>
      <c r="H11" s="6"/>
    </row>
    <row r="12" spans="1:8" x14ac:dyDescent="0.25">
      <c r="A12" s="89">
        <v>6</v>
      </c>
      <c r="B12" s="9" t="s">
        <v>126</v>
      </c>
      <c r="C12" s="5" t="s">
        <v>13</v>
      </c>
      <c r="D12" s="5">
        <v>38971.699999999997</v>
      </c>
      <c r="E12" s="84"/>
      <c r="F12" s="6"/>
      <c r="G12" s="6"/>
      <c r="H12" s="6"/>
    </row>
    <row r="13" spans="1:8" ht="32.25" customHeight="1" x14ac:dyDescent="0.25">
      <c r="A13" s="89">
        <v>7</v>
      </c>
      <c r="B13" s="19" t="s">
        <v>186</v>
      </c>
      <c r="C13" s="5" t="s">
        <v>13</v>
      </c>
      <c r="D13" s="49">
        <f>D14+D15</f>
        <v>233087.88</v>
      </c>
      <c r="E13" s="85"/>
      <c r="F13" s="6"/>
      <c r="G13" s="6"/>
      <c r="H13" s="6"/>
    </row>
    <row r="14" spans="1:8" x14ac:dyDescent="0.25">
      <c r="A14" s="89">
        <v>8</v>
      </c>
      <c r="B14" s="9" t="s">
        <v>127</v>
      </c>
      <c r="C14" s="5" t="s">
        <v>13</v>
      </c>
      <c r="D14" s="62">
        <v>209303.4</v>
      </c>
      <c r="E14" s="85"/>
      <c r="F14" s="6"/>
      <c r="G14" s="6"/>
      <c r="H14" s="6"/>
    </row>
    <row r="15" spans="1:8" x14ac:dyDescent="0.25">
      <c r="A15" s="89">
        <v>9</v>
      </c>
      <c r="B15" s="9" t="s">
        <v>128</v>
      </c>
      <c r="C15" s="5" t="s">
        <v>13</v>
      </c>
      <c r="D15" s="62">
        <v>23784.48</v>
      </c>
      <c r="E15" s="85"/>
      <c r="F15" s="6"/>
      <c r="G15" s="6"/>
      <c r="H15" s="6"/>
    </row>
    <row r="16" spans="1:8" x14ac:dyDescent="0.25">
      <c r="A16" s="89">
        <v>10</v>
      </c>
      <c r="B16" s="19" t="s">
        <v>116</v>
      </c>
      <c r="C16" s="5" t="s">
        <v>13</v>
      </c>
      <c r="D16" s="49">
        <f>D17+D20+D22</f>
        <v>267688.36</v>
      </c>
      <c r="E16" s="85"/>
      <c r="F16" s="6"/>
      <c r="G16" s="6"/>
      <c r="H16" s="6"/>
    </row>
    <row r="17" spans="1:8" x14ac:dyDescent="0.25">
      <c r="A17" s="89">
        <v>11</v>
      </c>
      <c r="B17" s="9" t="s">
        <v>187</v>
      </c>
      <c r="C17" s="5" t="s">
        <v>13</v>
      </c>
      <c r="D17" s="5">
        <f>D18+D19</f>
        <v>267688.36</v>
      </c>
      <c r="E17" s="84"/>
      <c r="F17" s="78"/>
      <c r="G17" s="6"/>
      <c r="H17" s="6"/>
    </row>
    <row r="18" spans="1:8" x14ac:dyDescent="0.25">
      <c r="A18" s="89"/>
      <c r="B18" s="9" t="s">
        <v>294</v>
      </c>
      <c r="C18" s="5"/>
      <c r="D18" s="63">
        <v>232545.92000000001</v>
      </c>
      <c r="E18" s="84"/>
      <c r="F18" s="6"/>
      <c r="G18" s="6"/>
      <c r="H18" s="6"/>
    </row>
    <row r="19" spans="1:8" x14ac:dyDescent="0.25">
      <c r="A19" s="89"/>
      <c r="B19" s="9" t="s">
        <v>295</v>
      </c>
      <c r="C19" s="5"/>
      <c r="D19" s="63">
        <v>35142.44</v>
      </c>
      <c r="E19" s="84"/>
      <c r="F19" s="6"/>
      <c r="G19" s="6"/>
      <c r="H19" s="6"/>
    </row>
    <row r="20" spans="1:8" x14ac:dyDescent="0.25">
      <c r="A20" s="89">
        <v>12</v>
      </c>
      <c r="B20" s="9" t="s">
        <v>188</v>
      </c>
      <c r="C20" s="5" t="s">
        <v>13</v>
      </c>
      <c r="D20" s="5">
        <v>0</v>
      </c>
      <c r="E20" s="84"/>
      <c r="F20" s="6"/>
      <c r="G20" s="6"/>
      <c r="H20" s="6"/>
    </row>
    <row r="21" spans="1:8" x14ac:dyDescent="0.25">
      <c r="A21" s="89">
        <v>13</v>
      </c>
      <c r="B21" s="9" t="s">
        <v>129</v>
      </c>
      <c r="C21" s="5" t="s">
        <v>13</v>
      </c>
      <c r="D21" s="5">
        <v>0</v>
      </c>
      <c r="E21" s="84"/>
      <c r="F21" s="6"/>
      <c r="G21" s="6"/>
      <c r="H21" s="6"/>
    </row>
    <row r="22" spans="1:8" ht="31.5" x14ac:dyDescent="0.25">
      <c r="A22" s="89">
        <v>14</v>
      </c>
      <c r="B22" s="9" t="s">
        <v>130</v>
      </c>
      <c r="C22" s="5" t="s">
        <v>13</v>
      </c>
      <c r="D22" s="5">
        <v>0</v>
      </c>
      <c r="E22" s="84"/>
      <c r="F22" s="6"/>
      <c r="G22" s="6"/>
      <c r="H22" s="6"/>
    </row>
    <row r="23" spans="1:8" x14ac:dyDescent="0.25">
      <c r="A23" s="89">
        <v>15</v>
      </c>
      <c r="B23" s="9" t="s">
        <v>131</v>
      </c>
      <c r="C23" s="5" t="s">
        <v>13</v>
      </c>
      <c r="D23" s="5">
        <v>0</v>
      </c>
      <c r="E23" s="84"/>
      <c r="F23" s="6"/>
      <c r="G23" s="6"/>
      <c r="H23" s="6"/>
    </row>
    <row r="24" spans="1:8" x14ac:dyDescent="0.25">
      <c r="A24" s="89">
        <v>16</v>
      </c>
      <c r="B24" s="64" t="s">
        <v>117</v>
      </c>
      <c r="C24" s="63" t="s">
        <v>13</v>
      </c>
      <c r="D24" s="62">
        <f>D16</f>
        <v>267688.36</v>
      </c>
      <c r="E24" s="85"/>
      <c r="F24" s="6"/>
      <c r="G24" s="6"/>
      <c r="H24" s="6"/>
    </row>
    <row r="25" spans="1:8" ht="31.5" x14ac:dyDescent="0.25">
      <c r="A25" s="89">
        <v>17</v>
      </c>
      <c r="B25" s="19" t="s">
        <v>118</v>
      </c>
      <c r="C25" s="5" t="s">
        <v>13</v>
      </c>
      <c r="D25" s="49"/>
      <c r="E25" s="85"/>
      <c r="F25" s="6"/>
      <c r="G25" s="6"/>
      <c r="H25" s="6"/>
    </row>
    <row r="26" spans="1:8" x14ac:dyDescent="0.25">
      <c r="A26" s="89">
        <v>18</v>
      </c>
      <c r="B26" s="9" t="s">
        <v>123</v>
      </c>
      <c r="C26" s="5" t="s">
        <v>13</v>
      </c>
      <c r="D26" s="5"/>
      <c r="E26" s="84"/>
      <c r="F26" s="6"/>
      <c r="G26" s="6"/>
      <c r="H26" s="6"/>
    </row>
    <row r="27" spans="1:8" x14ac:dyDescent="0.25">
      <c r="A27" s="89">
        <v>19</v>
      </c>
      <c r="B27" s="9" t="s">
        <v>124</v>
      </c>
      <c r="C27" s="5" t="s">
        <v>13</v>
      </c>
      <c r="D27" s="49">
        <v>2574.33</v>
      </c>
      <c r="E27" s="85"/>
      <c r="F27" s="6"/>
      <c r="G27" s="6"/>
      <c r="H27" s="6"/>
    </row>
    <row r="28" spans="1:8" ht="17.25" customHeight="1" x14ac:dyDescent="0.25">
      <c r="A28" s="127"/>
      <c r="B28" s="127"/>
      <c r="C28" s="127"/>
      <c r="D28" s="127"/>
      <c r="E28" s="128"/>
      <c r="F28" s="86"/>
      <c r="G28" s="6"/>
      <c r="H28" s="6"/>
    </row>
    <row r="29" spans="1:8" ht="16.5" customHeight="1" x14ac:dyDescent="0.25">
      <c r="A29" s="130" t="s">
        <v>313</v>
      </c>
      <c r="B29" s="130"/>
      <c r="C29" s="130"/>
      <c r="D29" s="130"/>
      <c r="E29" s="130"/>
      <c r="F29" s="86"/>
      <c r="G29" s="6"/>
      <c r="H29" s="6"/>
    </row>
    <row r="30" spans="1:8" ht="18" customHeight="1" x14ac:dyDescent="0.25">
      <c r="A30" s="131" t="s">
        <v>317</v>
      </c>
      <c r="B30" s="131"/>
      <c r="C30" s="131"/>
      <c r="D30" s="131"/>
      <c r="E30" s="131"/>
      <c r="F30" s="86"/>
      <c r="G30" s="6"/>
      <c r="H30" s="6"/>
    </row>
    <row r="31" spans="1:8" ht="78.75" x14ac:dyDescent="0.25">
      <c r="A31" s="90"/>
      <c r="B31" s="65" t="s">
        <v>296</v>
      </c>
      <c r="C31" s="66" t="s">
        <v>318</v>
      </c>
      <c r="D31" s="65" t="s">
        <v>319</v>
      </c>
      <c r="E31" s="65" t="s">
        <v>320</v>
      </c>
      <c r="F31" s="6"/>
      <c r="G31" s="6"/>
      <c r="H31" s="6"/>
    </row>
    <row r="32" spans="1:8" x14ac:dyDescent="0.25">
      <c r="A32" s="90"/>
      <c r="B32" s="67" t="s">
        <v>297</v>
      </c>
      <c r="C32" s="71">
        <f>4242.62*12*1.2</f>
        <v>61093.728000000003</v>
      </c>
      <c r="D32" s="70" t="s">
        <v>245</v>
      </c>
      <c r="E32" s="93">
        <v>12</v>
      </c>
      <c r="F32" s="68"/>
      <c r="G32" s="6"/>
      <c r="H32" s="6"/>
    </row>
    <row r="33" spans="1:8" x14ac:dyDescent="0.25">
      <c r="A33" s="90"/>
      <c r="B33" s="67" t="s">
        <v>298</v>
      </c>
      <c r="C33" s="71">
        <f>1.56*1324*12*1.2</f>
        <v>29742.335999999996</v>
      </c>
      <c r="D33" s="70" t="s">
        <v>245</v>
      </c>
      <c r="E33" s="93">
        <v>12</v>
      </c>
      <c r="F33" s="68"/>
      <c r="G33" s="6"/>
      <c r="H33" s="6"/>
    </row>
    <row r="34" spans="1:8" x14ac:dyDescent="0.25">
      <c r="A34" s="90"/>
      <c r="B34" s="69" t="s">
        <v>299</v>
      </c>
      <c r="C34" s="66">
        <f>1315.94*12*1.2</f>
        <v>18949.536</v>
      </c>
      <c r="D34" s="70" t="s">
        <v>264</v>
      </c>
      <c r="E34" s="93">
        <v>12</v>
      </c>
      <c r="F34" s="68"/>
      <c r="G34" s="6"/>
      <c r="H34" s="6"/>
    </row>
    <row r="35" spans="1:8" ht="47.25" x14ac:dyDescent="0.25">
      <c r="A35" s="90"/>
      <c r="B35" s="69" t="s">
        <v>300</v>
      </c>
      <c r="C35" s="71">
        <f>0.61*1324*12*1.2</f>
        <v>11630.016</v>
      </c>
      <c r="D35" s="70" t="s">
        <v>245</v>
      </c>
      <c r="E35" s="93">
        <v>12</v>
      </c>
      <c r="F35" s="66"/>
      <c r="G35" s="6"/>
      <c r="H35" s="6"/>
    </row>
    <row r="36" spans="1:8" ht="94.5" x14ac:dyDescent="0.25">
      <c r="A36" s="90"/>
      <c r="B36" s="69" t="s">
        <v>301</v>
      </c>
      <c r="C36" s="71">
        <f>1.55*1324*12*1.2</f>
        <v>29551.68</v>
      </c>
      <c r="D36" s="70" t="s">
        <v>245</v>
      </c>
      <c r="E36" s="93">
        <v>12</v>
      </c>
      <c r="F36" s="68"/>
      <c r="G36" s="6"/>
      <c r="H36" s="6"/>
    </row>
    <row r="37" spans="1:8" ht="63" x14ac:dyDescent="0.25">
      <c r="A37" s="90"/>
      <c r="B37" s="69" t="s">
        <v>308</v>
      </c>
      <c r="C37" s="71">
        <f>9253.3/2</f>
        <v>4626.6499999999996</v>
      </c>
      <c r="D37" s="65" t="s">
        <v>321</v>
      </c>
      <c r="E37" s="93">
        <v>1</v>
      </c>
      <c r="F37" s="72"/>
      <c r="G37" s="6"/>
      <c r="H37" s="6"/>
    </row>
    <row r="38" spans="1:8" ht="26.25" customHeight="1" x14ac:dyDescent="0.25">
      <c r="A38" s="90"/>
      <c r="B38" s="73" t="s">
        <v>302</v>
      </c>
      <c r="C38" s="71">
        <v>1196.3</v>
      </c>
      <c r="D38" s="70" t="s">
        <v>322</v>
      </c>
      <c r="E38" s="93">
        <v>1</v>
      </c>
      <c r="F38" s="68"/>
      <c r="G38" s="6"/>
      <c r="H38" s="6"/>
    </row>
    <row r="39" spans="1:8" ht="114.75" customHeight="1" x14ac:dyDescent="0.25">
      <c r="A39" s="90"/>
      <c r="B39" s="69" t="s">
        <v>324</v>
      </c>
      <c r="C39" s="66">
        <v>4123.4399999999996</v>
      </c>
      <c r="D39" s="65" t="s">
        <v>245</v>
      </c>
      <c r="E39" s="95">
        <v>12</v>
      </c>
      <c r="F39" s="72"/>
      <c r="G39" s="6"/>
      <c r="H39" s="6"/>
    </row>
    <row r="40" spans="1:8" ht="33.75" customHeight="1" x14ac:dyDescent="0.25">
      <c r="A40" s="90"/>
      <c r="B40" s="73" t="s">
        <v>315</v>
      </c>
      <c r="C40" s="71">
        <v>3000</v>
      </c>
      <c r="D40" s="70" t="s">
        <v>322</v>
      </c>
      <c r="E40" s="93">
        <v>1</v>
      </c>
      <c r="F40" s="68"/>
      <c r="G40" s="6"/>
      <c r="H40" s="6"/>
    </row>
    <row r="41" spans="1:8" ht="32.25" customHeight="1" x14ac:dyDescent="0.25">
      <c r="A41" s="90"/>
      <c r="B41" s="73" t="s">
        <v>303</v>
      </c>
      <c r="C41" s="71">
        <v>834.44</v>
      </c>
      <c r="D41" s="70" t="s">
        <v>322</v>
      </c>
      <c r="E41" s="93">
        <v>1</v>
      </c>
      <c r="F41" s="68"/>
      <c r="G41" s="6"/>
      <c r="H41" s="6"/>
    </row>
    <row r="42" spans="1:8" ht="42.75" customHeight="1" x14ac:dyDescent="0.25">
      <c r="A42" s="90"/>
      <c r="B42" s="69" t="s">
        <v>327</v>
      </c>
      <c r="C42" s="71">
        <v>2154.33</v>
      </c>
      <c r="D42" s="69" t="s">
        <v>328</v>
      </c>
      <c r="E42" s="93">
        <v>12</v>
      </c>
      <c r="F42" s="68"/>
      <c r="G42" s="6"/>
      <c r="H42" s="6"/>
    </row>
    <row r="43" spans="1:8" ht="39" customHeight="1" x14ac:dyDescent="0.25">
      <c r="A43" s="90"/>
      <c r="B43" s="69" t="s">
        <v>329</v>
      </c>
      <c r="C43" s="94">
        <f>1.3*2000</f>
        <v>2600</v>
      </c>
      <c r="D43" s="70" t="s">
        <v>330</v>
      </c>
      <c r="E43" s="93">
        <v>12</v>
      </c>
      <c r="F43" s="68"/>
      <c r="G43" s="6"/>
      <c r="H43" s="6"/>
    </row>
    <row r="44" spans="1:8" ht="33" customHeight="1" x14ac:dyDescent="0.25">
      <c r="A44" s="90"/>
      <c r="B44" s="69" t="s">
        <v>304</v>
      </c>
      <c r="C44" s="71">
        <f>1750*2</f>
        <v>3500</v>
      </c>
      <c r="D44" s="70" t="s">
        <v>325</v>
      </c>
      <c r="E44" s="93">
        <v>2</v>
      </c>
      <c r="F44" s="68"/>
      <c r="G44" s="6"/>
      <c r="H44" s="6"/>
    </row>
    <row r="45" spans="1:8" ht="32.25" customHeight="1" x14ac:dyDescent="0.25">
      <c r="A45" s="90"/>
      <c r="B45" s="69" t="s">
        <v>305</v>
      </c>
      <c r="C45" s="71">
        <v>3124.66</v>
      </c>
      <c r="D45" s="70" t="s">
        <v>326</v>
      </c>
      <c r="E45" s="93">
        <v>1</v>
      </c>
      <c r="F45" s="72"/>
      <c r="G45" s="6"/>
      <c r="H45" s="6"/>
    </row>
    <row r="46" spans="1:8" ht="33" customHeight="1" x14ac:dyDescent="0.25">
      <c r="A46" s="90"/>
      <c r="B46" s="73" t="s">
        <v>314</v>
      </c>
      <c r="C46" s="71">
        <f>3700/2</f>
        <v>1850</v>
      </c>
      <c r="D46" s="70" t="s">
        <v>322</v>
      </c>
      <c r="E46" s="93">
        <v>1</v>
      </c>
      <c r="F46" s="68"/>
      <c r="G46" s="6"/>
      <c r="H46" s="6"/>
    </row>
    <row r="47" spans="1:8" ht="21.75" customHeight="1" x14ac:dyDescent="0.25">
      <c r="A47" s="90"/>
      <c r="B47" s="139" t="s">
        <v>323</v>
      </c>
      <c r="C47" s="71">
        <f>0.1*SUM(C32:C46)</f>
        <v>17797.711599999999</v>
      </c>
      <c r="D47" s="140" t="s">
        <v>245</v>
      </c>
      <c r="E47" s="93">
        <v>12</v>
      </c>
      <c r="F47" s="68"/>
      <c r="G47" s="6"/>
      <c r="H47" s="6"/>
    </row>
    <row r="48" spans="1:8" ht="20.25" customHeight="1" x14ac:dyDescent="0.25">
      <c r="A48" s="135"/>
      <c r="B48" s="134"/>
      <c r="C48" s="136"/>
      <c r="D48" s="137"/>
      <c r="E48" s="138"/>
      <c r="F48" s="68"/>
      <c r="G48" s="6"/>
      <c r="H48" s="6"/>
    </row>
    <row r="49" spans="1:8" ht="20.25" customHeight="1" x14ac:dyDescent="0.25">
      <c r="A49" s="96"/>
      <c r="B49" s="133" t="s">
        <v>331</v>
      </c>
      <c r="C49" s="133"/>
      <c r="D49" s="133"/>
      <c r="E49" s="133"/>
      <c r="F49" s="96"/>
      <c r="H49" s="6"/>
    </row>
    <row r="50" spans="1:8" ht="33.75" customHeight="1" x14ac:dyDescent="0.25">
      <c r="A50" s="96"/>
      <c r="B50" s="132" t="s">
        <v>332</v>
      </c>
      <c r="C50" s="132"/>
      <c r="D50" s="97">
        <v>-33462.429999999993</v>
      </c>
      <c r="E50" s="68"/>
      <c r="F50" s="68"/>
      <c r="G50" s="6"/>
      <c r="H50" s="6"/>
    </row>
    <row r="51" spans="1:8" ht="20.25" customHeight="1" x14ac:dyDescent="0.25">
      <c r="A51" s="96"/>
      <c r="B51" s="132" t="s">
        <v>333</v>
      </c>
      <c r="C51" s="132"/>
      <c r="D51" s="97">
        <f>D15</f>
        <v>23784.48</v>
      </c>
      <c r="E51" s="68"/>
      <c r="F51" s="68"/>
      <c r="G51" s="6"/>
      <c r="H51" s="6"/>
    </row>
    <row r="52" spans="1:8" ht="24" customHeight="1" x14ac:dyDescent="0.25">
      <c r="A52" s="96"/>
      <c r="B52" s="132" t="s">
        <v>334</v>
      </c>
      <c r="C52" s="132"/>
      <c r="D52" s="97">
        <f>D19</f>
        <v>35142.44</v>
      </c>
      <c r="E52" s="68"/>
      <c r="F52" s="68"/>
      <c r="G52" s="6"/>
      <c r="H52" s="6"/>
    </row>
    <row r="53" spans="1:8" ht="21" customHeight="1" x14ac:dyDescent="0.25">
      <c r="A53" s="141" t="s">
        <v>335</v>
      </c>
      <c r="B53" s="141"/>
      <c r="C53" s="141"/>
      <c r="D53" s="141"/>
      <c r="E53" s="141"/>
      <c r="F53" s="99"/>
      <c r="G53" s="99"/>
      <c r="H53" s="6"/>
    </row>
    <row r="54" spans="1:8" ht="65.25" customHeight="1" x14ac:dyDescent="0.25">
      <c r="A54" s="93"/>
      <c r="B54" s="70" t="s">
        <v>296</v>
      </c>
      <c r="C54" s="66" t="s">
        <v>336</v>
      </c>
      <c r="D54" s="65" t="s">
        <v>337</v>
      </c>
      <c r="E54" s="65" t="s">
        <v>320</v>
      </c>
      <c r="F54" s="98"/>
      <c r="G54" s="98"/>
      <c r="H54" s="6"/>
    </row>
    <row r="55" spans="1:8" ht="48" customHeight="1" x14ac:dyDescent="0.25">
      <c r="A55" s="93"/>
      <c r="B55" s="70" t="s">
        <v>338</v>
      </c>
      <c r="C55" s="66"/>
      <c r="D55" s="65"/>
      <c r="E55" s="65"/>
      <c r="F55" s="6"/>
      <c r="G55" s="6"/>
      <c r="H55" s="6"/>
    </row>
    <row r="56" spans="1:8" ht="48" customHeight="1" x14ac:dyDescent="0.25">
      <c r="A56" s="95"/>
      <c r="B56" s="142" t="s">
        <v>339</v>
      </c>
      <c r="C56" s="143">
        <f>SUM(C52:C54)</f>
        <v>0</v>
      </c>
      <c r="D56" s="144"/>
      <c r="E56" s="145"/>
      <c r="F56" s="6"/>
      <c r="G56" s="6"/>
      <c r="H56" s="6"/>
    </row>
    <row r="57" spans="1:8" ht="36" customHeight="1" x14ac:dyDescent="0.25">
      <c r="A57" s="146"/>
      <c r="B57" s="147" t="s">
        <v>340</v>
      </c>
      <c r="C57" s="147"/>
      <c r="D57" s="148">
        <f>D52-C56</f>
        <v>35142.44</v>
      </c>
      <c r="E57" s="146"/>
      <c r="F57" s="6"/>
      <c r="G57" s="6"/>
      <c r="H57" s="6"/>
    </row>
    <row r="58" spans="1:8" ht="28.5" customHeight="1" x14ac:dyDescent="0.25">
      <c r="A58" s="146"/>
      <c r="B58" s="149" t="s">
        <v>341</v>
      </c>
      <c r="C58" s="149"/>
      <c r="D58" s="150">
        <f>D50+D57</f>
        <v>1680.0100000000093</v>
      </c>
      <c r="E58" s="146"/>
      <c r="F58" s="78"/>
      <c r="G58" s="6"/>
      <c r="H58" s="6"/>
    </row>
    <row r="59" spans="1:8" ht="46.5" customHeight="1" x14ac:dyDescent="0.25">
      <c r="A59" s="151" t="s">
        <v>342</v>
      </c>
      <c r="B59" s="151"/>
      <c r="C59" s="151"/>
      <c r="D59" s="151"/>
      <c r="E59" s="151"/>
      <c r="F59" s="6"/>
      <c r="G59" s="6"/>
      <c r="H59" s="6"/>
    </row>
    <row r="60" spans="1:8" ht="32.25" customHeight="1" x14ac:dyDescent="0.25">
      <c r="A60" s="129" t="s">
        <v>189</v>
      </c>
      <c r="B60" s="129"/>
      <c r="C60" s="129"/>
      <c r="D60" s="129"/>
      <c r="E60" s="129"/>
    </row>
    <row r="61" spans="1:8" x14ac:dyDescent="0.25">
      <c r="A61" s="91"/>
      <c r="B61" s="74" t="s">
        <v>190</v>
      </c>
      <c r="C61" s="74"/>
      <c r="D61" s="23" t="s">
        <v>6</v>
      </c>
      <c r="E61" s="65">
        <v>0</v>
      </c>
    </row>
    <row r="62" spans="1:8" x14ac:dyDescent="0.25">
      <c r="A62" s="91"/>
      <c r="B62" s="74" t="s">
        <v>191</v>
      </c>
      <c r="C62" s="74"/>
      <c r="D62" s="23" t="s">
        <v>6</v>
      </c>
      <c r="E62" s="65">
        <v>0</v>
      </c>
    </row>
    <row r="63" spans="1:8" ht="31.5" x14ac:dyDescent="0.25">
      <c r="A63" s="91"/>
      <c r="B63" s="74" t="s">
        <v>192</v>
      </c>
      <c r="C63" s="74"/>
      <c r="D63" s="23" t="s">
        <v>6</v>
      </c>
      <c r="E63" s="65">
        <v>0</v>
      </c>
    </row>
    <row r="64" spans="1:8" x14ac:dyDescent="0.25">
      <c r="A64" s="91"/>
      <c r="B64" s="74" t="s">
        <v>193</v>
      </c>
      <c r="C64" s="74"/>
      <c r="D64" s="23" t="s">
        <v>13</v>
      </c>
      <c r="E64" s="65">
        <v>0</v>
      </c>
    </row>
    <row r="65" spans="1:8" ht="19.5" customHeight="1" x14ac:dyDescent="0.25">
      <c r="A65" s="115" t="s">
        <v>119</v>
      </c>
      <c r="B65" s="115"/>
      <c r="C65" s="115"/>
      <c r="D65" s="115"/>
      <c r="E65" s="115"/>
    </row>
    <row r="66" spans="1:8" ht="31.5" x14ac:dyDescent="0.25">
      <c r="A66" s="91"/>
      <c r="B66" s="75" t="s">
        <v>120</v>
      </c>
      <c r="C66" s="75"/>
      <c r="D66" s="23" t="s">
        <v>13</v>
      </c>
      <c r="E66" s="66"/>
    </row>
    <row r="67" spans="1:8" x14ac:dyDescent="0.25">
      <c r="A67" s="91"/>
      <c r="B67" s="74" t="s">
        <v>125</v>
      </c>
      <c r="C67" s="74"/>
      <c r="D67" s="23" t="s">
        <v>13</v>
      </c>
      <c r="E67" s="66">
        <v>0</v>
      </c>
    </row>
    <row r="68" spans="1:8" x14ac:dyDescent="0.25">
      <c r="A68" s="91"/>
      <c r="B68" s="74" t="s">
        <v>126</v>
      </c>
      <c r="C68" s="74"/>
      <c r="D68" s="23" t="s">
        <v>13</v>
      </c>
      <c r="E68" s="66">
        <v>148309.32</v>
      </c>
    </row>
    <row r="69" spans="1:8" ht="31.5" x14ac:dyDescent="0.25">
      <c r="A69" s="91"/>
      <c r="B69" s="75" t="s">
        <v>121</v>
      </c>
      <c r="C69" s="75"/>
      <c r="D69" s="23" t="s">
        <v>13</v>
      </c>
      <c r="E69" s="66"/>
    </row>
    <row r="70" spans="1:8" x14ac:dyDescent="0.25">
      <c r="A70" s="91"/>
      <c r="B70" s="74" t="s">
        <v>125</v>
      </c>
      <c r="C70" s="74"/>
      <c r="D70" s="23" t="s">
        <v>13</v>
      </c>
      <c r="E70" s="66">
        <v>0</v>
      </c>
    </row>
    <row r="71" spans="1:8" x14ac:dyDescent="0.25">
      <c r="A71" s="91"/>
      <c r="B71" s="74" t="s">
        <v>126</v>
      </c>
      <c r="C71" s="74"/>
      <c r="D71" s="23" t="s">
        <v>13</v>
      </c>
      <c r="E71" s="66">
        <v>144759.65</v>
      </c>
    </row>
    <row r="72" spans="1:8" ht="34.5" customHeight="1" x14ac:dyDescent="0.25">
      <c r="A72" s="115" t="s">
        <v>194</v>
      </c>
      <c r="B72" s="115"/>
      <c r="C72" s="115"/>
      <c r="D72" s="115"/>
      <c r="E72" s="115"/>
    </row>
    <row r="73" spans="1:8" ht="47.25" x14ac:dyDescent="0.25">
      <c r="A73" s="116"/>
      <c r="B73" s="75" t="s">
        <v>91</v>
      </c>
      <c r="C73" s="75"/>
      <c r="D73" s="23" t="s">
        <v>5</v>
      </c>
      <c r="E73" s="65" t="s">
        <v>257</v>
      </c>
      <c r="F73" s="8" t="s">
        <v>247</v>
      </c>
      <c r="G73" s="8"/>
      <c r="H73" s="8"/>
    </row>
    <row r="74" spans="1:8" x14ac:dyDescent="0.25">
      <c r="A74" s="117"/>
      <c r="B74" s="75" t="s">
        <v>59</v>
      </c>
      <c r="C74" s="75"/>
      <c r="D74" s="23" t="s">
        <v>5</v>
      </c>
      <c r="E74" s="65" t="s">
        <v>242</v>
      </c>
      <c r="F74" s="8" t="s">
        <v>242</v>
      </c>
      <c r="G74" s="8"/>
      <c r="H74" s="8"/>
    </row>
    <row r="75" spans="1:8" x14ac:dyDescent="0.25">
      <c r="A75" s="117"/>
      <c r="B75" s="75" t="s">
        <v>122</v>
      </c>
      <c r="C75" s="75"/>
      <c r="D75" s="23" t="s">
        <v>98</v>
      </c>
      <c r="E75" s="65">
        <v>3753.7870000000003</v>
      </c>
      <c r="F75" s="8">
        <v>2346.817</v>
      </c>
      <c r="G75" s="8"/>
      <c r="H75" s="8"/>
    </row>
    <row r="76" spans="1:8" x14ac:dyDescent="0.25">
      <c r="A76" s="117"/>
      <c r="B76" s="75" t="s">
        <v>195</v>
      </c>
      <c r="C76" s="75"/>
      <c r="D76" s="23" t="s">
        <v>13</v>
      </c>
      <c r="E76" s="76">
        <v>42802.44</v>
      </c>
      <c r="F76" s="57">
        <v>24993.040000000001</v>
      </c>
      <c r="G76" s="57"/>
      <c r="H76" s="57"/>
    </row>
    <row r="77" spans="1:8" x14ac:dyDescent="0.25">
      <c r="A77" s="117"/>
      <c r="B77" s="74" t="s">
        <v>196</v>
      </c>
      <c r="C77" s="74"/>
      <c r="D77" s="23" t="s">
        <v>13</v>
      </c>
      <c r="E77" s="77">
        <v>38329.4</v>
      </c>
      <c r="F77" s="58">
        <v>22206.04</v>
      </c>
      <c r="G77" s="58"/>
      <c r="H77" s="58"/>
    </row>
    <row r="78" spans="1:8" x14ac:dyDescent="0.25">
      <c r="A78" s="117"/>
      <c r="B78" s="74" t="s">
        <v>197</v>
      </c>
      <c r="C78" s="74"/>
      <c r="D78" s="23" t="s">
        <v>13</v>
      </c>
      <c r="E78" s="77">
        <v>4473.0400000000009</v>
      </c>
      <c r="F78" s="58">
        <f>F76-F77</f>
        <v>2787</v>
      </c>
      <c r="G78" s="58"/>
      <c r="H78" s="58"/>
    </row>
    <row r="79" spans="1:8" ht="31.5" x14ac:dyDescent="0.25">
      <c r="A79" s="117"/>
      <c r="B79" s="74" t="s">
        <v>200</v>
      </c>
      <c r="C79" s="74"/>
      <c r="D79" s="23" t="s">
        <v>13</v>
      </c>
      <c r="E79" s="122" t="s">
        <v>309</v>
      </c>
      <c r="F79" s="123"/>
      <c r="G79" s="123"/>
      <c r="H79" s="124"/>
    </row>
    <row r="80" spans="1:8" ht="31.5" x14ac:dyDescent="0.25">
      <c r="A80" s="117"/>
      <c r="B80" s="74" t="s">
        <v>199</v>
      </c>
      <c r="C80" s="74"/>
      <c r="D80" s="23" t="s">
        <v>13</v>
      </c>
      <c r="E80" s="122" t="s">
        <v>309</v>
      </c>
      <c r="F80" s="123"/>
      <c r="G80" s="123"/>
      <c r="H80" s="124"/>
    </row>
    <row r="81" spans="1:8" ht="31.5" x14ac:dyDescent="0.25">
      <c r="A81" s="117"/>
      <c r="B81" s="74" t="s">
        <v>198</v>
      </c>
      <c r="C81" s="74"/>
      <c r="D81" s="23" t="s">
        <v>13</v>
      </c>
      <c r="E81" s="122" t="s">
        <v>309</v>
      </c>
      <c r="F81" s="123"/>
      <c r="G81" s="123"/>
      <c r="H81" s="124"/>
    </row>
    <row r="82" spans="1:8" ht="47.25" x14ac:dyDescent="0.25">
      <c r="A82" s="118"/>
      <c r="B82" s="75" t="s">
        <v>201</v>
      </c>
      <c r="C82" s="75"/>
      <c r="D82" s="23" t="s">
        <v>13</v>
      </c>
      <c r="E82" s="76">
        <v>0</v>
      </c>
      <c r="F82" s="8">
        <v>0</v>
      </c>
      <c r="G82" s="8">
        <v>0</v>
      </c>
      <c r="H82" s="8">
        <v>0</v>
      </c>
    </row>
    <row r="83" spans="1:8" ht="32.25" customHeight="1" x14ac:dyDescent="0.25">
      <c r="A83" s="119" t="s">
        <v>202</v>
      </c>
      <c r="B83" s="120"/>
      <c r="C83" s="120"/>
      <c r="D83" s="120"/>
      <c r="E83" s="121"/>
    </row>
    <row r="84" spans="1:8" x14ac:dyDescent="0.25">
      <c r="A84" s="91"/>
      <c r="B84" s="74" t="s">
        <v>190</v>
      </c>
      <c r="C84" s="74"/>
      <c r="D84" s="23" t="s">
        <v>6</v>
      </c>
      <c r="E84" s="77">
        <v>0</v>
      </c>
    </row>
    <row r="85" spans="1:8" x14ac:dyDescent="0.25">
      <c r="A85" s="91"/>
      <c r="B85" s="74" t="s">
        <v>191</v>
      </c>
      <c r="C85" s="74"/>
      <c r="D85" s="23" t="s">
        <v>6</v>
      </c>
      <c r="E85" s="65">
        <v>0</v>
      </c>
    </row>
    <row r="86" spans="1:8" ht="31.5" x14ac:dyDescent="0.25">
      <c r="A86" s="91"/>
      <c r="B86" s="74" t="s">
        <v>192</v>
      </c>
      <c r="C86" s="74"/>
      <c r="D86" s="23" t="s">
        <v>6</v>
      </c>
      <c r="E86" s="22">
        <v>0</v>
      </c>
    </row>
    <row r="87" spans="1:8" x14ac:dyDescent="0.25">
      <c r="A87" s="91"/>
      <c r="B87" s="74" t="s">
        <v>193</v>
      </c>
      <c r="C87" s="74"/>
      <c r="D87" s="23" t="s">
        <v>13</v>
      </c>
      <c r="E87" s="65">
        <v>0</v>
      </c>
    </row>
    <row r="88" spans="1:8" ht="38.25" customHeight="1" x14ac:dyDescent="0.25">
      <c r="A88" s="119" t="s">
        <v>203</v>
      </c>
      <c r="B88" s="120"/>
      <c r="C88" s="120"/>
      <c r="D88" s="120"/>
      <c r="E88" s="121"/>
    </row>
    <row r="89" spans="1:8" ht="31.5" x14ac:dyDescent="0.25">
      <c r="A89" s="91"/>
      <c r="B89" s="74" t="s">
        <v>204</v>
      </c>
      <c r="C89" s="74"/>
      <c r="D89" s="23" t="s">
        <v>6</v>
      </c>
      <c r="E89" s="65">
        <v>0</v>
      </c>
    </row>
    <row r="90" spans="1:8" x14ac:dyDescent="0.25">
      <c r="A90" s="91"/>
      <c r="B90" s="74" t="s">
        <v>205</v>
      </c>
      <c r="C90" s="74"/>
      <c r="D90" s="23" t="s">
        <v>6</v>
      </c>
      <c r="E90" s="65">
        <v>0</v>
      </c>
    </row>
    <row r="91" spans="1:8" ht="31.5" x14ac:dyDescent="0.25">
      <c r="A91" s="91"/>
      <c r="B91" s="74" t="s">
        <v>206</v>
      </c>
      <c r="C91" s="74"/>
      <c r="D91" s="23" t="s">
        <v>13</v>
      </c>
      <c r="E91" s="22">
        <v>0</v>
      </c>
    </row>
    <row r="92" spans="1:8" x14ac:dyDescent="0.25">
      <c r="A92" s="87"/>
      <c r="B92" s="1"/>
      <c r="C92" s="1"/>
    </row>
    <row r="93" spans="1:8" x14ac:dyDescent="0.25">
      <c r="A93" s="87"/>
      <c r="B93" s="1" t="s">
        <v>306</v>
      </c>
      <c r="C93" s="1"/>
      <c r="E93" s="1" t="s">
        <v>307</v>
      </c>
    </row>
  </sheetData>
  <mergeCells count="22">
    <mergeCell ref="A88:E88"/>
    <mergeCell ref="E79:H79"/>
    <mergeCell ref="E80:H80"/>
    <mergeCell ref="E81:H81"/>
    <mergeCell ref="D1:E3"/>
    <mergeCell ref="A4:E4"/>
    <mergeCell ref="A28:E28"/>
    <mergeCell ref="A60:E60"/>
    <mergeCell ref="A29:E29"/>
    <mergeCell ref="A30:E30"/>
    <mergeCell ref="B50:C50"/>
    <mergeCell ref="B51:C51"/>
    <mergeCell ref="B49:E49"/>
    <mergeCell ref="B52:C52"/>
    <mergeCell ref="B57:C57"/>
    <mergeCell ref="A53:E53"/>
    <mergeCell ref="A65:E65"/>
    <mergeCell ref="A72:E72"/>
    <mergeCell ref="A73:A82"/>
    <mergeCell ref="A83:E83"/>
    <mergeCell ref="B58:C58"/>
    <mergeCell ref="A59:E59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2021-05-05T03:45:40Z</dcterms:modified>
</cp:coreProperties>
</file>