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81" i="12" l="1"/>
  <c r="D80" i="12"/>
  <c r="D79" i="12"/>
  <c r="D81" i="12" s="1"/>
  <c r="D78" i="12"/>
  <c r="C60" i="12"/>
  <c r="C59" i="12"/>
  <c r="C57" i="12" l="1"/>
  <c r="C58" i="12" l="1"/>
  <c r="D49" i="12"/>
  <c r="D48" i="12"/>
  <c r="C42" i="12"/>
  <c r="C44" i="12" s="1"/>
  <c r="D17" i="12"/>
  <c r="D24" i="12" s="1"/>
  <c r="D13" i="12"/>
  <c r="D12" i="12"/>
  <c r="D16" i="12" l="1"/>
  <c r="F81" i="12" l="1"/>
  <c r="D28" i="5" l="1"/>
</calcChain>
</file>

<file path=xl/sharedStrings.xml><?xml version="1.0" encoding="utf-8"?>
<sst xmlns="http://schemas.openxmlformats.org/spreadsheetml/2006/main" count="910" uniqueCount="342">
  <si>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</si>
  <si>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</si>
  <si>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</si>
  <si>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</si>
  <si>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</si>
  <si>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</si>
  <si>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</si>
  <si>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</si>
  <si>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</si>
  <si>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</si>
  <si>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</si>
  <si>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</si>
  <si>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</si>
  <si>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</si>
  <si>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</si>
  <si>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</si>
  <si>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</si>
  <si>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</si>
  <si>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</si>
  <si>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</si>
  <si>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</si>
  <si>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</si>
  <si>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</si>
  <si>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</si>
  <si>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</si>
  <si>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</si>
  <si>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</si>
  <si>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</si>
  <si>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</si>
  <si>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</si>
  <si>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</si>
  <si>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</si>
  <si>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</si>
  <si>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</si>
  <si>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</si>
  <si>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</si>
  <si>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</si>
  <si>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</si>
  <si>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</si>
  <si>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</si>
  <si>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</si>
  <si>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</si>
  <si>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</si>
  <si>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</si>
  <si>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</si>
  <si>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</si>
  <si>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</si>
  <si>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</si>
  <si>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</si>
  <si>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</si>
  <si>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</si>
  <si>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</si>
  <si>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</si>
  <si>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</si>
  <si>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</si>
  <si>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</si>
  <si>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</si>
  <si>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</si>
  <si>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</si>
  <si>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</si>
  <si>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</si>
  <si>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</si>
  <si>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</si>
  <si>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</si>
  <si>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</si>
  <si>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</si>
  <si>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</si>
  <si>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</si>
  <si>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</si>
  <si>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</si>
  <si>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</si>
  <si>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</si>
  <si>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</si>
  <si>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</si>
  <si>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</si>
  <si>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</si>
  <si>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</si>
  <si>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</si>
  <si>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</si>
  <si>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</si>
  <si>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</si>
  <si>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</si>
  <si>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</si>
  <si>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</si>
  <si>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</si>
  <si>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</si>
  <si>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</si>
  <si>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</si>
  <si>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</si>
  <si>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</si>
  <si>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</si>
  <si>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</si>
  <si>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</si>
  <si>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</si>
  <si>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</si>
  <si>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</si>
  <si>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</si>
  <si>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</si>
  <si>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</si>
  <si>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</si>
  <si>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</si>
  <si>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</si>
  <si>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</si>
  <si>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</si>
  <si>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</si>
  <si>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</si>
  <si>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</si>
  <si>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</si>
  <si>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</si>
  <si>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</si>
  <si>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</si>
  <si>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</si>
  <si>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</si>
  <si>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</si>
  <si>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</si>
  <si>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</si>
  <si>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</si>
  <si>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</si>
  <si>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</si>
  <si>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</si>
  <si>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</si>
  <si>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</si>
  <si>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</si>
  <si>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</si>
  <si>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</si>
  <si>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</si>
  <si>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</si>
  <si>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</si>
  <si>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</si>
  <si>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</si>
  <si>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</si>
  <si>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</si>
  <si>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</si>
  <si>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</si>
  <si>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</si>
  <si>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</si>
  <si>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</si>
  <si>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</si>
  <si>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</si>
  <si>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</si>
  <si>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</si>
  <si>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</si>
  <si>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</si>
  <si>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</si>
  <si>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</si>
  <si>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</si>
  <si>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</si>
  <si>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</si>
  <si>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</si>
  <si>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</si>
  <si>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</si>
  <si>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</si>
  <si>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</si>
  <si>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</si>
  <si>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</si>
  <si>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</si>
  <si>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</si>
  <si>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</si>
  <si>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</si>
  <si>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</si>
  <si>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</si>
  <si>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</si>
  <si>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</si>
  <si>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</si>
  <si>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</si>
  <si>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</si>
  <si>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</si>
  <si>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</si>
  <si>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</si>
  <si>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</si>
  <si>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</si>
  <si>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</si>
  <si>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</si>
  <si>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</si>
  <si>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</si>
  <si>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</si>
  <si>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</si>
  <si>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</si>
  <si>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</si>
  <si>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</si>
  <si>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</si>
  <si>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</si>
  <si>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</si>
  <si>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</si>
  <si>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</si>
  <si>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</si>
  <si>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</si>
  <si>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</si>
  <si>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</si>
  <si>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</si>
  <si>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</si>
  <si>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</si>
  <si>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</si>
  <si>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</si>
  <si>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</si>
  <si>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</si>
  <si>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</si>
  <si>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</si>
  <si>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</si>
  <si>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</si>
  <si>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</si>
  <si>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</si>
  <si>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</si>
  <si>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</si>
  <si>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</si>
  <si>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</si>
  <si>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</si>
  <si>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</si>
  <si>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</si>
  <si>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</si>
  <si>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</si>
  <si>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</si>
  <si>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</si>
  <si>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</si>
  <si>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</si>
  <si>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</si>
  <si>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</si>
  <si>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</si>
  <si>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</si>
  <si>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</si>
  <si>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</si>
  <si>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</si>
  <si>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</si>
  <si>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</si>
  <si>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</si>
  <si>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</si>
  <si>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</si>
  <si>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</si>
  <si>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</si>
  <si>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</si>
  <si>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</si>
  <si>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</si>
  <si>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</si>
  <si>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</si>
  <si>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</si>
  <si>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</si>
  <si>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</si>
  <si>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</si>
  <si>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</si>
  <si>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</si>
  <si>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</si>
  <si>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</si>
  <si>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</si>
  <si>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</si>
  <si>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</si>
  <si>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</si>
  <si>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</si>
  <si>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</si>
  <si>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</si>
  <si>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</si>
  <si>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</si>
  <si>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</si>
  <si>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</si>
  <si>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</si>
  <si>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</si>
  <si>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</si>
  <si>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</si>
  <si>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</si>
  <si>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</si>
  <si>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</si>
  <si>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</si>
  <si>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</si>
  <si>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</si>
  <si>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</si>
  <si>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</si>
  <si>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</si>
  <si>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</si>
  <si>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</si>
  <si>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</si>
  <si>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</si>
  <si>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</si>
  <si>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</si>
  <si>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</si>
  <si>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</si>
  <si>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</si>
  <si>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</si>
  <si>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</si>
  <si>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</si>
  <si>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</si>
  <si>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</si>
  <si>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</si>
  <si>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</si>
  <si>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</si>
  <si>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</si>
  <si>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</si>
  <si>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</si>
  <si>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</si>
  <si>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</si>
  <si>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</si>
  <si>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</si>
  <si>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</si>
  <si>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</si>
  <si>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</si>
  <si>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</si>
  <si>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</si>
  <si>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</si>
  <si>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</si>
  <si>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</si>
  <si>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</si>
  <si>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</si>
  <si>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содержание</t>
  </si>
  <si>
    <t>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</si>
  <si>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</si>
  <si>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</si>
  <si>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</si>
  <si>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</si>
  <si>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Тарифы на коммунальные услуги с 01.01.2019</t>
  </si>
  <si>
    <t>Текущий ремонт</t>
  </si>
  <si>
    <t>Содержание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</si>
  <si>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</si>
  <si>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</si>
  <si>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</si>
  <si>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</si>
  <si>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</si>
  <si>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Услуги по управлению многоквартирным домом</t>
  </si>
  <si>
    <t>1 раз в квартал</t>
  </si>
  <si>
    <t>1 раз в три дня</t>
  </si>
  <si>
    <t>1 раз после отопительного периода</t>
  </si>
  <si>
    <t>1 раз</t>
  </si>
  <si>
    <t>2 раза в год</t>
  </si>
  <si>
    <t xml:space="preserve">Промывка системы отопления </t>
  </si>
  <si>
    <t xml:space="preserve">2 раза 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</si>
  <si>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</si>
  <si>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</si>
  <si>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</si>
  <si>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</si>
  <si>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</si>
  <si>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</si>
  <si>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>Монтаж крана шарового приварного с регулировкой на систему отопления в тепловом пункте</t>
  </si>
  <si>
    <t>1 шт диам 50 мм</t>
  </si>
  <si>
    <t>Замена кранов шаровых системы отопления в подвальном помещении</t>
  </si>
  <si>
    <t>диам 20 мм 2шт</t>
  </si>
  <si>
    <t>Замена трубопроводо системы водоотведения (канализации) в подвальном помещени</t>
  </si>
  <si>
    <t>45 м</t>
  </si>
  <si>
    <t>Кран шаровой Ду50 мм 1 шт      Кран шаровой Ду80 мм 1 шт            Кран шаровой Ду32 мм 1 шт            Кран шаровой Ду15 мм 1 шт                   Манометр МП 100 10 шт                   Клапан обр Ду 32мм 1шт               Клапан предохр сбр Ду 20мм</t>
  </si>
  <si>
    <t>Ремонт кровли (бетонирование) МКД Университетский, 19 над кв 16</t>
  </si>
  <si>
    <t>30 м2</t>
  </si>
  <si>
    <t>Ремонт теплового пункта (сумма разделена пополам с м-н Университетским, 21)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</si>
  <si>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</si>
  <si>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г.руб.</t>
  </si>
  <si>
    <t>Итого расходы по статье текущий ремонт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</si>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</sst>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16" fillId="0" borderId="0" xfId="1" applyFont="1"/>
    <xf numFmtId="0" fontId="1" fillId="0" borderId="1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left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left" vertical="center" wrapText="1"/>
    </xf>
    <xf numFmtId="2" fontId="19" fillId="3" borderId="0" xfId="0" applyNumberFormat="1" applyFont="1" applyFill="1" applyBorder="1" applyAlignment="1">
      <alignment vertical="center" wrapText="1"/>
    </xf>
    <xf numFmtId="164" fontId="9" fillId="0" borderId="19" xfId="0" applyNumberFormat="1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40" t="s">
        <v>132</v>
      </c>
      <c r="B1" s="140"/>
      <c r="C1" s="140"/>
      <c r="D1" s="140"/>
    </row>
    <row r="2" spans="1:4" s="14" customFormat="1" x14ac:dyDescent="0.25"/>
    <row r="3" spans="1:4" s="14" customFormat="1" x14ac:dyDescent="0.25">
      <c r="A3" s="141" t="s">
        <v>14</v>
      </c>
      <c r="B3" s="141"/>
      <c r="C3" s="141"/>
      <c r="D3" s="14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43544</v>
      </c>
    </row>
    <row r="7" spans="1:4" s="6" customFormat="1" ht="18.75" customHeight="1" x14ac:dyDescent="0.25">
      <c r="A7" s="139" t="s">
        <v>15</v>
      </c>
      <c r="B7" s="139"/>
      <c r="C7" s="139"/>
      <c r="D7" s="13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39" t="s">
        <v>39</v>
      </c>
      <c r="B10" s="139"/>
      <c r="C10" s="139"/>
      <c r="D10" s="13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39" t="s">
        <v>19</v>
      </c>
      <c r="B12" s="139"/>
      <c r="C12" s="139"/>
      <c r="D12" s="139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39" t="s">
        <v>30</v>
      </c>
      <c r="B37" s="139"/>
      <c r="C37" s="139"/>
      <c r="D37" s="13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42" t="s">
        <v>83</v>
      </c>
      <c r="B1" s="142"/>
      <c r="C1" s="142"/>
      <c r="D1" s="1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43544</v>
      </c>
    </row>
    <row r="5" spans="1:4" s="6" customFormat="1" ht="20.100000000000001" customHeight="1" x14ac:dyDescent="0.25">
      <c r="A5" s="139" t="s">
        <v>41</v>
      </c>
      <c r="B5" s="139"/>
      <c r="C5" s="139"/>
      <c r="D5" s="13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39" t="s">
        <v>173</v>
      </c>
      <c r="B7" s="139"/>
      <c r="C7" s="139"/>
      <c r="D7" s="13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39" t="s">
        <v>84</v>
      </c>
      <c r="B10" s="139"/>
      <c r="C10" s="139"/>
      <c r="D10" s="13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43" t="s">
        <v>44</v>
      </c>
      <c r="B12" s="143"/>
      <c r="C12" s="143"/>
      <c r="D12" s="14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43" t="s">
        <v>47</v>
      </c>
      <c r="B15" s="143"/>
      <c r="C15" s="143"/>
      <c r="D15" s="14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39" t="s">
        <v>49</v>
      </c>
      <c r="B17" s="139"/>
      <c r="C17" s="139"/>
      <c r="D17" s="13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39" t="s">
        <v>85</v>
      </c>
      <c r="B20" s="139"/>
      <c r="C20" s="139"/>
      <c r="D20" s="139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143" t="s">
        <v>55</v>
      </c>
      <c r="B24" s="143"/>
      <c r="C24" s="143"/>
      <c r="D24" s="143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216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226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227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231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143" t="s">
        <v>62</v>
      </c>
      <c r="B31" s="143"/>
      <c r="C31" s="143"/>
      <c r="D31" s="143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218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143" t="s">
        <v>65</v>
      </c>
      <c r="B34" s="143"/>
      <c r="C34" s="143"/>
      <c r="D34" s="143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143" t="s">
        <v>67</v>
      </c>
      <c r="B36" s="143"/>
      <c r="C36" s="143"/>
      <c r="D36" s="143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228</v>
      </c>
    </row>
    <row r="38" spans="1:4" s="6" customFormat="1" ht="20.100000000000001" customHeight="1" x14ac:dyDescent="0.25">
      <c r="A38" s="143" t="s">
        <v>69</v>
      </c>
      <c r="B38" s="143"/>
      <c r="C38" s="143"/>
      <c r="D38" s="143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217</v>
      </c>
    </row>
    <row r="40" spans="1:4" s="6" customFormat="1" ht="20.100000000000001" customHeight="1" x14ac:dyDescent="0.25">
      <c r="A40" s="139" t="s">
        <v>71</v>
      </c>
      <c r="B40" s="139"/>
      <c r="C40" s="139"/>
      <c r="D40" s="139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217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143" t="s">
        <v>74</v>
      </c>
      <c r="B43" s="143"/>
      <c r="C43" s="143"/>
      <c r="D43" s="143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143" t="s">
        <v>76</v>
      </c>
      <c r="B45" s="143"/>
      <c r="C45" s="143"/>
      <c r="D45" s="143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229</v>
      </c>
    </row>
    <row r="47" spans="1:4" s="6" customFormat="1" ht="20.100000000000001" customHeight="1" x14ac:dyDescent="0.25">
      <c r="A47" s="143" t="s">
        <v>78</v>
      </c>
      <c r="B47" s="143"/>
      <c r="C47" s="143"/>
      <c r="D47" s="143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143" t="s">
        <v>80</v>
      </c>
      <c r="B49" s="143"/>
      <c r="C49" s="143"/>
      <c r="D49" s="143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230</v>
      </c>
    </row>
    <row r="51" spans="1:4" s="6" customFormat="1" ht="20.100000000000001" customHeight="1" x14ac:dyDescent="0.25">
      <c r="A51" s="139" t="s">
        <v>86</v>
      </c>
      <c r="B51" s="139"/>
      <c r="C51" s="139"/>
      <c r="D51" s="139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40" t="s">
        <v>90</v>
      </c>
      <c r="B1" s="140"/>
      <c r="C1" s="140"/>
      <c r="D1" s="14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43544</v>
      </c>
    </row>
    <row r="5" spans="1:4" s="6" customFormat="1" ht="51.75" customHeight="1" x14ac:dyDescent="0.25">
      <c r="A5" s="144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145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145"/>
      <c r="B7" s="7" t="s">
        <v>88</v>
      </c>
      <c r="C7" s="5" t="s">
        <v>13</v>
      </c>
      <c r="D7" s="51" t="s">
        <v>278</v>
      </c>
    </row>
    <row r="8" spans="1:4" s="6" customFormat="1" ht="32.25" customHeight="1" x14ac:dyDescent="0.25">
      <c r="A8" s="145"/>
      <c r="B8" s="3" t="s">
        <v>175</v>
      </c>
      <c r="C8" s="5" t="s">
        <v>5</v>
      </c>
      <c r="D8" s="28"/>
    </row>
    <row r="9" spans="1:4" s="6" customFormat="1" ht="34.5" customHeight="1" x14ac:dyDescent="0.25">
      <c r="A9" s="14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45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46"/>
      <c r="B11" s="49" t="s">
        <v>89</v>
      </c>
      <c r="C11" s="30" t="s">
        <v>5</v>
      </c>
      <c r="D11" s="31" t="s">
        <v>269</v>
      </c>
    </row>
    <row r="12" spans="1:4" s="6" customFormat="1" ht="47.25" x14ac:dyDescent="0.25">
      <c r="A12" s="144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145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145"/>
      <c r="B14" s="7" t="s">
        <v>88</v>
      </c>
      <c r="C14" s="5" t="s">
        <v>13</v>
      </c>
      <c r="D14" s="51" t="s">
        <v>278</v>
      </c>
    </row>
    <row r="15" spans="1:4" ht="31.5" x14ac:dyDescent="0.25">
      <c r="A15" s="145"/>
      <c r="B15" s="3" t="s">
        <v>175</v>
      </c>
      <c r="C15" s="5" t="s">
        <v>5</v>
      </c>
      <c r="D15" s="28"/>
    </row>
    <row r="16" spans="1:4" ht="31.5" x14ac:dyDescent="0.25">
      <c r="A16" s="145"/>
      <c r="B16" s="3" t="s">
        <v>176</v>
      </c>
      <c r="C16" s="5" t="s">
        <v>5</v>
      </c>
      <c r="D16" s="28" t="s">
        <v>17</v>
      </c>
    </row>
    <row r="17" spans="1:4" x14ac:dyDescent="0.25">
      <c r="A17" s="145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46"/>
      <c r="B18" s="49" t="s">
        <v>89</v>
      </c>
      <c r="C18" s="30" t="s">
        <v>5</v>
      </c>
      <c r="D18" s="31" t="s">
        <v>269</v>
      </c>
    </row>
    <row r="19" spans="1:4" x14ac:dyDescent="0.25">
      <c r="A19" s="144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145"/>
      <c r="B20" s="7" t="s">
        <v>59</v>
      </c>
      <c r="C20" s="5" t="s">
        <v>5</v>
      </c>
      <c r="D20" s="28" t="s">
        <v>243</v>
      </c>
    </row>
    <row r="21" spans="1:4" ht="30" x14ac:dyDescent="0.25">
      <c r="A21" s="145"/>
      <c r="B21" s="7" t="s">
        <v>88</v>
      </c>
      <c r="C21" s="5" t="s">
        <v>13</v>
      </c>
      <c r="D21" s="51" t="s">
        <v>278</v>
      </c>
    </row>
    <row r="22" spans="1:4" ht="31.5" x14ac:dyDescent="0.25">
      <c r="A22" s="145"/>
      <c r="B22" s="3" t="s">
        <v>175</v>
      </c>
      <c r="C22" s="5" t="s">
        <v>5</v>
      </c>
      <c r="D22" s="28"/>
    </row>
    <row r="23" spans="1:4" ht="31.5" x14ac:dyDescent="0.25">
      <c r="A23" s="145"/>
      <c r="B23" s="3" t="s">
        <v>176</v>
      </c>
      <c r="C23" s="5" t="s">
        <v>5</v>
      </c>
      <c r="D23" s="28" t="s">
        <v>17</v>
      </c>
    </row>
    <row r="24" spans="1:4" x14ac:dyDescent="0.25">
      <c r="A24" s="145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46"/>
      <c r="B25" s="49" t="s">
        <v>89</v>
      </c>
      <c r="C25" s="30" t="s">
        <v>5</v>
      </c>
      <c r="D25" s="31" t="s">
        <v>269</v>
      </c>
    </row>
    <row r="26" spans="1:4" ht="31.5" x14ac:dyDescent="0.25">
      <c r="A26" s="144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145"/>
      <c r="B27" s="7" t="s">
        <v>59</v>
      </c>
      <c r="C27" s="5" t="s">
        <v>5</v>
      </c>
      <c r="D27" s="28" t="s">
        <v>243</v>
      </c>
    </row>
    <row r="28" spans="1:4" ht="30" x14ac:dyDescent="0.25">
      <c r="A28" s="145"/>
      <c r="B28" s="7" t="s">
        <v>88</v>
      </c>
      <c r="C28" s="5" t="s">
        <v>13</v>
      </c>
      <c r="D28" s="51" t="s">
        <v>278</v>
      </c>
    </row>
    <row r="29" spans="1:4" ht="31.5" x14ac:dyDescent="0.25">
      <c r="A29" s="145"/>
      <c r="B29" s="3" t="s">
        <v>175</v>
      </c>
      <c r="C29" s="5" t="s">
        <v>5</v>
      </c>
      <c r="D29" s="28"/>
    </row>
    <row r="30" spans="1:4" ht="31.5" x14ac:dyDescent="0.25">
      <c r="A30" s="145"/>
      <c r="B30" s="3" t="s">
        <v>176</v>
      </c>
      <c r="C30" s="5" t="s">
        <v>5</v>
      </c>
      <c r="D30" s="28" t="s">
        <v>17</v>
      </c>
    </row>
    <row r="31" spans="1:4" x14ac:dyDescent="0.25">
      <c r="A31" s="145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146"/>
      <c r="B32" s="49" t="s">
        <v>89</v>
      </c>
      <c r="C32" s="30" t="s">
        <v>5</v>
      </c>
      <c r="D32" s="31" t="s">
        <v>269</v>
      </c>
    </row>
    <row r="33" spans="1:4" ht="31.5" x14ac:dyDescent="0.25">
      <c r="A33" s="144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145"/>
      <c r="B34" s="7" t="s">
        <v>59</v>
      </c>
      <c r="C34" s="5" t="s">
        <v>5</v>
      </c>
      <c r="D34" s="28"/>
    </row>
    <row r="35" spans="1:4" ht="30" x14ac:dyDescent="0.25">
      <c r="A35" s="145"/>
      <c r="B35" s="7" t="s">
        <v>88</v>
      </c>
      <c r="C35" s="5" t="s">
        <v>13</v>
      </c>
      <c r="D35" s="51" t="s">
        <v>278</v>
      </c>
    </row>
    <row r="36" spans="1:4" ht="31.5" x14ac:dyDescent="0.25">
      <c r="A36" s="145"/>
      <c r="B36" s="3" t="s">
        <v>175</v>
      </c>
      <c r="C36" s="5" t="s">
        <v>5</v>
      </c>
      <c r="D36" s="28"/>
    </row>
    <row r="37" spans="1:4" ht="31.5" x14ac:dyDescent="0.25">
      <c r="A37" s="145"/>
      <c r="B37" s="3" t="s">
        <v>176</v>
      </c>
      <c r="C37" s="5" t="s">
        <v>5</v>
      </c>
      <c r="D37" s="28" t="s">
        <v>17</v>
      </c>
    </row>
    <row r="38" spans="1:4" x14ac:dyDescent="0.25">
      <c r="A38" s="145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46"/>
      <c r="B39" s="49" t="s">
        <v>89</v>
      </c>
      <c r="C39" s="30" t="s">
        <v>5</v>
      </c>
      <c r="D39" s="31" t="s">
        <v>269</v>
      </c>
    </row>
    <row r="40" spans="1:4" ht="47.25" x14ac:dyDescent="0.25">
      <c r="A40" s="144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145"/>
      <c r="B41" s="7" t="s">
        <v>59</v>
      </c>
      <c r="C41" s="5" t="s">
        <v>5</v>
      </c>
      <c r="D41" s="28" t="s">
        <v>244</v>
      </c>
    </row>
    <row r="42" spans="1:4" ht="30" x14ac:dyDescent="0.25">
      <c r="A42" s="145"/>
      <c r="B42" s="7" t="s">
        <v>88</v>
      </c>
      <c r="C42" s="5" t="s">
        <v>13</v>
      </c>
      <c r="D42" s="51" t="s">
        <v>278</v>
      </c>
    </row>
    <row r="43" spans="1:4" ht="31.5" x14ac:dyDescent="0.25">
      <c r="A43" s="145"/>
      <c r="B43" s="3" t="s">
        <v>175</v>
      </c>
      <c r="C43" s="5" t="s">
        <v>5</v>
      </c>
      <c r="D43" s="28"/>
    </row>
    <row r="44" spans="1:4" ht="31.5" x14ac:dyDescent="0.25">
      <c r="A44" s="145"/>
      <c r="B44" s="3" t="s">
        <v>176</v>
      </c>
      <c r="C44" s="5" t="s">
        <v>5</v>
      </c>
      <c r="D44" s="28" t="s">
        <v>17</v>
      </c>
    </row>
    <row r="45" spans="1:4" x14ac:dyDescent="0.25">
      <c r="A45" s="145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46"/>
      <c r="B46" s="49" t="s">
        <v>89</v>
      </c>
      <c r="C46" s="30" t="s">
        <v>5</v>
      </c>
      <c r="D46" s="31" t="s">
        <v>269</v>
      </c>
    </row>
    <row r="47" spans="1:4" x14ac:dyDescent="0.25">
      <c r="A47" s="144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145"/>
      <c r="B48" s="7" t="s">
        <v>59</v>
      </c>
      <c r="C48" s="5" t="s">
        <v>5</v>
      </c>
      <c r="D48" s="28" t="s">
        <v>245</v>
      </c>
    </row>
    <row r="49" spans="1:4" ht="30" x14ac:dyDescent="0.25">
      <c r="A49" s="145"/>
      <c r="B49" s="7" t="s">
        <v>88</v>
      </c>
      <c r="C49" s="5" t="s">
        <v>13</v>
      </c>
      <c r="D49" s="51" t="s">
        <v>278</v>
      </c>
    </row>
    <row r="50" spans="1:4" ht="31.5" x14ac:dyDescent="0.25">
      <c r="A50" s="145"/>
      <c r="B50" s="3" t="s">
        <v>175</v>
      </c>
      <c r="C50" s="5" t="s">
        <v>5</v>
      </c>
      <c r="D50" s="28"/>
    </row>
    <row r="51" spans="1:4" ht="31.5" x14ac:dyDescent="0.25">
      <c r="A51" s="145"/>
      <c r="B51" s="3" t="s">
        <v>176</v>
      </c>
      <c r="C51" s="5" t="s">
        <v>5</v>
      </c>
      <c r="D51" s="28" t="s">
        <v>17</v>
      </c>
    </row>
    <row r="52" spans="1:4" x14ac:dyDescent="0.25">
      <c r="A52" s="145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46"/>
      <c r="B53" s="49" t="s">
        <v>89</v>
      </c>
      <c r="C53" s="30" t="s">
        <v>5</v>
      </c>
      <c r="D53" s="31" t="s">
        <v>269</v>
      </c>
    </row>
    <row r="54" spans="1:4" x14ac:dyDescent="0.25">
      <c r="A54" s="144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145"/>
      <c r="B55" s="7" t="s">
        <v>59</v>
      </c>
      <c r="C55" s="5" t="s">
        <v>5</v>
      </c>
      <c r="D55" s="28" t="s">
        <v>243</v>
      </c>
    </row>
    <row r="56" spans="1:4" ht="30" x14ac:dyDescent="0.25">
      <c r="A56" s="145"/>
      <c r="B56" s="7" t="s">
        <v>88</v>
      </c>
      <c r="C56" s="5" t="s">
        <v>13</v>
      </c>
      <c r="D56" s="51" t="s">
        <v>278</v>
      </c>
    </row>
    <row r="57" spans="1:4" ht="31.5" x14ac:dyDescent="0.25">
      <c r="A57" s="145"/>
      <c r="B57" s="3" t="s">
        <v>175</v>
      </c>
      <c r="C57" s="5" t="s">
        <v>5</v>
      </c>
      <c r="D57" s="28"/>
    </row>
    <row r="58" spans="1:4" ht="31.5" x14ac:dyDescent="0.25">
      <c r="A58" s="145"/>
      <c r="B58" s="3" t="s">
        <v>176</v>
      </c>
      <c r="C58" s="5" t="s">
        <v>5</v>
      </c>
      <c r="D58" s="28" t="s">
        <v>17</v>
      </c>
    </row>
    <row r="59" spans="1:4" x14ac:dyDescent="0.25">
      <c r="A59" s="145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46"/>
      <c r="B60" s="49" t="s">
        <v>89</v>
      </c>
      <c r="C60" s="30" t="s">
        <v>5</v>
      </c>
      <c r="D60" s="31" t="s">
        <v>269</v>
      </c>
    </row>
    <row r="61" spans="1:4" x14ac:dyDescent="0.25">
      <c r="A61" s="144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145"/>
      <c r="B62" s="7" t="s">
        <v>59</v>
      </c>
      <c r="C62" s="5" t="s">
        <v>5</v>
      </c>
      <c r="D62" s="28" t="s">
        <v>246</v>
      </c>
    </row>
    <row r="63" spans="1:4" ht="30" x14ac:dyDescent="0.25">
      <c r="A63" s="145"/>
      <c r="B63" s="7" t="s">
        <v>88</v>
      </c>
      <c r="C63" s="5" t="s">
        <v>13</v>
      </c>
      <c r="D63" s="51" t="s">
        <v>278</v>
      </c>
    </row>
    <row r="64" spans="1:4" ht="31.5" x14ac:dyDescent="0.25">
      <c r="A64" s="145"/>
      <c r="B64" s="3" t="s">
        <v>175</v>
      </c>
      <c r="C64" s="5" t="s">
        <v>5</v>
      </c>
      <c r="D64" s="28"/>
    </row>
    <row r="65" spans="1:4" ht="31.5" x14ac:dyDescent="0.25">
      <c r="A65" s="145"/>
      <c r="B65" s="3" t="s">
        <v>176</v>
      </c>
      <c r="C65" s="5" t="s">
        <v>5</v>
      </c>
      <c r="D65" s="28" t="s">
        <v>17</v>
      </c>
    </row>
    <row r="66" spans="1:4" x14ac:dyDescent="0.25">
      <c r="A66" s="145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46"/>
      <c r="B67" s="49" t="s">
        <v>89</v>
      </c>
      <c r="C67" s="30" t="s">
        <v>5</v>
      </c>
      <c r="D67" s="31" t="s">
        <v>269</v>
      </c>
    </row>
    <row r="68" spans="1:4" x14ac:dyDescent="0.25">
      <c r="A68" s="144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145"/>
      <c r="B69" s="7" t="s">
        <v>59</v>
      </c>
      <c r="C69" s="5" t="s">
        <v>5</v>
      </c>
      <c r="D69" s="28" t="s">
        <v>247</v>
      </c>
    </row>
    <row r="70" spans="1:4" ht="30" x14ac:dyDescent="0.25">
      <c r="A70" s="145"/>
      <c r="B70" s="7" t="s">
        <v>88</v>
      </c>
      <c r="C70" s="5" t="s">
        <v>13</v>
      </c>
      <c r="D70" s="51" t="s">
        <v>278</v>
      </c>
    </row>
    <row r="71" spans="1:4" ht="31.5" x14ac:dyDescent="0.25">
      <c r="A71" s="145"/>
      <c r="B71" s="3" t="s">
        <v>175</v>
      </c>
      <c r="C71" s="5" t="s">
        <v>5</v>
      </c>
      <c r="D71" s="28"/>
    </row>
    <row r="72" spans="1:4" ht="31.5" x14ac:dyDescent="0.25">
      <c r="A72" s="145"/>
      <c r="B72" s="3" t="s">
        <v>176</v>
      </c>
      <c r="C72" s="5" t="s">
        <v>5</v>
      </c>
      <c r="D72" s="28" t="s">
        <v>17</v>
      </c>
    </row>
    <row r="73" spans="1:4" x14ac:dyDescent="0.25">
      <c r="A73" s="145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46"/>
      <c r="B74" s="49" t="s">
        <v>89</v>
      </c>
      <c r="C74" s="30" t="s">
        <v>5</v>
      </c>
      <c r="D74" s="31" t="s">
        <v>269</v>
      </c>
    </row>
    <row r="75" spans="1:4" ht="17.25" customHeight="1" x14ac:dyDescent="0.25">
      <c r="A75" s="144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145"/>
      <c r="B76" s="7" t="s">
        <v>59</v>
      </c>
      <c r="C76" s="5" t="s">
        <v>5</v>
      </c>
      <c r="D76" s="28"/>
    </row>
    <row r="77" spans="1:4" ht="30" x14ac:dyDescent="0.25">
      <c r="A77" s="145"/>
      <c r="B77" s="7" t="s">
        <v>88</v>
      </c>
      <c r="C77" s="5" t="s">
        <v>13</v>
      </c>
      <c r="D77" s="51" t="s">
        <v>278</v>
      </c>
    </row>
    <row r="78" spans="1:4" ht="31.5" x14ac:dyDescent="0.25">
      <c r="A78" s="145"/>
      <c r="B78" s="3" t="s">
        <v>175</v>
      </c>
      <c r="C78" s="5" t="s">
        <v>5</v>
      </c>
      <c r="D78" s="28"/>
    </row>
    <row r="79" spans="1:4" ht="31.5" x14ac:dyDescent="0.25">
      <c r="A79" s="145"/>
      <c r="B79" s="3" t="s">
        <v>176</v>
      </c>
      <c r="C79" s="5" t="s">
        <v>5</v>
      </c>
      <c r="D79" s="28" t="s">
        <v>17</v>
      </c>
    </row>
    <row r="80" spans="1:4" x14ac:dyDescent="0.25">
      <c r="A80" s="145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146"/>
      <c r="B81" s="49" t="s">
        <v>89</v>
      </c>
      <c r="C81" s="30" t="s">
        <v>5</v>
      </c>
      <c r="D81" s="31" t="s">
        <v>269</v>
      </c>
    </row>
    <row r="82" spans="1:4" ht="31.5" x14ac:dyDescent="0.25">
      <c r="A82" s="144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145"/>
      <c r="B83" s="7" t="s">
        <v>59</v>
      </c>
      <c r="C83" s="5" t="s">
        <v>5</v>
      </c>
      <c r="D83" s="28" t="s">
        <v>272</v>
      </c>
    </row>
    <row r="84" spans="1:4" x14ac:dyDescent="0.25">
      <c r="A84" s="145"/>
      <c r="B84" s="7" t="s">
        <v>88</v>
      </c>
      <c r="C84" s="5" t="s">
        <v>13</v>
      </c>
      <c r="D84" s="28">
        <v>600</v>
      </c>
    </row>
    <row r="85" spans="1:4" ht="31.5" x14ac:dyDescent="0.25">
      <c r="A85" s="145"/>
      <c r="B85" s="3" t="s">
        <v>175</v>
      </c>
      <c r="C85" s="5" t="s">
        <v>5</v>
      </c>
      <c r="D85" s="41">
        <v>41275</v>
      </c>
    </row>
    <row r="86" spans="1:4" ht="31.5" x14ac:dyDescent="0.25">
      <c r="A86" s="145"/>
      <c r="B86" s="3" t="s">
        <v>176</v>
      </c>
      <c r="C86" s="5" t="s">
        <v>5</v>
      </c>
      <c r="D86" s="28" t="s">
        <v>17</v>
      </c>
    </row>
    <row r="87" spans="1:4" x14ac:dyDescent="0.25">
      <c r="A87" s="145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146"/>
      <c r="B88" s="49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63" r:id="rId1"/>
    <hyperlink ref="D7" r:id="rId2"/>
    <hyperlink ref="D14" r:id="rId3"/>
    <hyperlink ref="D21" r:id="rId4"/>
    <hyperlink ref="D28" r:id="rId5"/>
    <hyperlink ref="D35" r:id="rId6"/>
    <hyperlink ref="D42" r:id="rId7"/>
    <hyperlink ref="D49" r:id="rId8"/>
    <hyperlink ref="D56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3" sqref="B3:D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40" t="s">
        <v>100</v>
      </c>
      <c r="B1" s="140"/>
      <c r="C1" s="140"/>
      <c r="D1" s="140"/>
    </row>
    <row r="2" spans="1:4" ht="34.5" customHeight="1" x14ac:dyDescent="0.25">
      <c r="A2" s="81"/>
      <c r="B2" s="81"/>
      <c r="C2" s="81"/>
      <c r="D2" s="81"/>
    </row>
    <row r="3" spans="1:4" ht="26.25" x14ac:dyDescent="0.4">
      <c r="B3" s="150" t="s">
        <v>306</v>
      </c>
      <c r="C3" s="150"/>
      <c r="D3" s="150"/>
    </row>
    <row r="4" spans="1:4" ht="26.25" x14ac:dyDescent="0.4">
      <c r="B4" s="82"/>
    </row>
    <row r="5" spans="1:4" ht="35.1" customHeight="1" thickBot="1" x14ac:dyDescent="0.3">
      <c r="A5" s="44" t="s">
        <v>0</v>
      </c>
      <c r="B5" s="44" t="s">
        <v>1</v>
      </c>
      <c r="C5" s="44" t="s">
        <v>2</v>
      </c>
      <c r="D5" s="44" t="s">
        <v>3</v>
      </c>
    </row>
    <row r="6" spans="1:4" s="6" customFormat="1" ht="20.100000000000001" customHeight="1" x14ac:dyDescent="0.25">
      <c r="A6" s="36" t="s">
        <v>8</v>
      </c>
      <c r="B6" s="37" t="s">
        <v>4</v>
      </c>
      <c r="C6" s="26" t="s">
        <v>5</v>
      </c>
      <c r="D6" s="20">
        <v>43544</v>
      </c>
    </row>
    <row r="7" spans="1:4" s="6" customFormat="1" ht="20.100000000000001" customHeight="1" x14ac:dyDescent="0.25">
      <c r="A7" s="39"/>
      <c r="B7" s="7" t="s">
        <v>91</v>
      </c>
      <c r="C7" s="5" t="s">
        <v>5</v>
      </c>
      <c r="D7" s="28" t="s">
        <v>250</v>
      </c>
    </row>
    <row r="8" spans="1:4" s="6" customFormat="1" ht="37.5" customHeight="1" x14ac:dyDescent="0.25">
      <c r="A8" s="39"/>
      <c r="B8" s="7" t="s">
        <v>92</v>
      </c>
      <c r="C8" s="5" t="s">
        <v>5</v>
      </c>
      <c r="D8" s="28" t="s">
        <v>251</v>
      </c>
    </row>
    <row r="9" spans="1:4" s="6" customFormat="1" ht="20.100000000000001" customHeight="1" x14ac:dyDescent="0.25">
      <c r="A9" s="39"/>
      <c r="B9" s="3" t="s">
        <v>59</v>
      </c>
      <c r="C9" s="5" t="s">
        <v>5</v>
      </c>
      <c r="D9" s="28" t="s">
        <v>245</v>
      </c>
    </row>
    <row r="10" spans="1:4" s="6" customFormat="1" ht="20.100000000000001" customHeight="1" x14ac:dyDescent="0.25">
      <c r="A10" s="39"/>
      <c r="B10" s="3" t="s">
        <v>93</v>
      </c>
      <c r="C10" s="5" t="s">
        <v>13</v>
      </c>
      <c r="D10" s="28">
        <v>11.67</v>
      </c>
    </row>
    <row r="11" spans="1:4" s="6" customFormat="1" ht="35.1" customHeight="1" x14ac:dyDescent="0.25">
      <c r="A11" s="39"/>
      <c r="B11" s="7" t="s">
        <v>94</v>
      </c>
      <c r="C11" s="5" t="s">
        <v>5</v>
      </c>
      <c r="D11" s="40" t="s">
        <v>252</v>
      </c>
    </row>
    <row r="12" spans="1:4" s="6" customFormat="1" ht="35.1" customHeight="1" x14ac:dyDescent="0.25">
      <c r="A12" s="39"/>
      <c r="B12" s="3" t="s">
        <v>95</v>
      </c>
      <c r="C12" s="5" t="s">
        <v>5</v>
      </c>
      <c r="D12" s="40" t="s">
        <v>253</v>
      </c>
    </row>
    <row r="13" spans="1:4" s="6" customFormat="1" ht="157.5" customHeight="1" x14ac:dyDescent="0.25">
      <c r="A13" s="39"/>
      <c r="B13" s="3" t="s">
        <v>96</v>
      </c>
      <c r="C13" s="5" t="s">
        <v>5</v>
      </c>
      <c r="D13" s="28" t="s">
        <v>283</v>
      </c>
    </row>
    <row r="14" spans="1:4" s="6" customFormat="1" ht="20.100000000000001" customHeight="1" x14ac:dyDescent="0.25">
      <c r="A14" s="39"/>
      <c r="B14" s="7" t="s">
        <v>97</v>
      </c>
      <c r="C14" s="5" t="s">
        <v>5</v>
      </c>
      <c r="D14" s="41">
        <v>42339</v>
      </c>
    </row>
    <row r="15" spans="1:4" s="6" customFormat="1" ht="33" customHeight="1" x14ac:dyDescent="0.25">
      <c r="A15" s="39"/>
      <c r="B15" s="7" t="s">
        <v>178</v>
      </c>
      <c r="C15" s="5" t="s">
        <v>5</v>
      </c>
      <c r="D15" s="28" t="s">
        <v>254</v>
      </c>
    </row>
    <row r="16" spans="1:4" s="6" customFormat="1" ht="33" customHeight="1" x14ac:dyDescent="0.25">
      <c r="A16" s="39"/>
      <c r="B16" s="7" t="s">
        <v>179</v>
      </c>
      <c r="C16" s="5" t="s">
        <v>5</v>
      </c>
      <c r="D16" s="28">
        <v>2.8000000000000001E-2</v>
      </c>
    </row>
    <row r="17" spans="1:4" s="6" customFormat="1" ht="35.25" customHeight="1" x14ac:dyDescent="0.25">
      <c r="A17" s="147" t="s">
        <v>99</v>
      </c>
      <c r="B17" s="148"/>
      <c r="C17" s="148"/>
      <c r="D17" s="149"/>
    </row>
    <row r="18" spans="1:4" s="6" customFormat="1" ht="161.25" customHeight="1" thickBot="1" x14ac:dyDescent="0.3">
      <c r="A18" s="42"/>
      <c r="B18" s="43" t="s">
        <v>99</v>
      </c>
      <c r="C18" s="30" t="s">
        <v>5</v>
      </c>
      <c r="D18" s="31" t="s">
        <v>284</v>
      </c>
    </row>
    <row r="19" spans="1:4" x14ac:dyDescent="0.25">
      <c r="A19" s="36">
        <v>2</v>
      </c>
      <c r="B19" s="37" t="s">
        <v>4</v>
      </c>
      <c r="C19" s="26" t="s">
        <v>5</v>
      </c>
      <c r="D19" s="38">
        <v>42339</v>
      </c>
    </row>
    <row r="20" spans="1:4" x14ac:dyDescent="0.25">
      <c r="A20" s="39"/>
      <c r="B20" s="7" t="s">
        <v>91</v>
      </c>
      <c r="C20" s="5" t="s">
        <v>5</v>
      </c>
      <c r="D20" s="28" t="s">
        <v>255</v>
      </c>
    </row>
    <row r="21" spans="1:4" ht="31.5" x14ac:dyDescent="0.25">
      <c r="A21" s="39"/>
      <c r="B21" s="7" t="s">
        <v>92</v>
      </c>
      <c r="C21" s="5" t="s">
        <v>5</v>
      </c>
      <c r="D21" s="28" t="s">
        <v>251</v>
      </c>
    </row>
    <row r="22" spans="1:4" x14ac:dyDescent="0.25">
      <c r="A22" s="39"/>
      <c r="B22" s="3" t="s">
        <v>59</v>
      </c>
      <c r="C22" s="5" t="s">
        <v>5</v>
      </c>
      <c r="D22" s="28" t="s">
        <v>245</v>
      </c>
    </row>
    <row r="23" spans="1:4" x14ac:dyDescent="0.25">
      <c r="A23" s="39"/>
      <c r="B23" s="3" t="s">
        <v>93</v>
      </c>
      <c r="C23" s="5" t="s">
        <v>13</v>
      </c>
      <c r="D23" s="28">
        <v>77.41</v>
      </c>
    </row>
    <row r="24" spans="1:4" ht="94.5" x14ac:dyDescent="0.25">
      <c r="A24" s="39"/>
      <c r="B24" s="7" t="s">
        <v>94</v>
      </c>
      <c r="C24" s="5" t="s">
        <v>5</v>
      </c>
      <c r="D24" s="40" t="s">
        <v>263</v>
      </c>
    </row>
    <row r="25" spans="1:4" ht="31.5" x14ac:dyDescent="0.25">
      <c r="A25" s="39"/>
      <c r="B25" s="3" t="s">
        <v>95</v>
      </c>
      <c r="C25" s="5" t="s">
        <v>5</v>
      </c>
      <c r="D25" s="40" t="s">
        <v>257</v>
      </c>
    </row>
    <row r="26" spans="1:4" ht="63" x14ac:dyDescent="0.25">
      <c r="A26" s="39"/>
      <c r="B26" s="3" t="s">
        <v>96</v>
      </c>
      <c r="C26" s="5" t="s">
        <v>5</v>
      </c>
      <c r="D26" s="28" t="s">
        <v>285</v>
      </c>
    </row>
    <row r="27" spans="1:4" x14ac:dyDescent="0.25">
      <c r="A27" s="39"/>
      <c r="B27" s="7" t="s">
        <v>97</v>
      </c>
      <c r="C27" s="5" t="s">
        <v>5</v>
      </c>
      <c r="D27" s="41" t="s">
        <v>286</v>
      </c>
    </row>
    <row r="28" spans="1:4" ht="31.5" x14ac:dyDescent="0.25">
      <c r="A28" s="39"/>
      <c r="B28" s="50" t="s">
        <v>178</v>
      </c>
      <c r="C28" s="5" t="s">
        <v>5</v>
      </c>
      <c r="D28" s="28" t="s">
        <v>273</v>
      </c>
    </row>
    <row r="29" spans="1:4" ht="31.5" x14ac:dyDescent="0.25">
      <c r="A29" s="39"/>
      <c r="B29" s="7" t="s">
        <v>179</v>
      </c>
      <c r="C29" s="5" t="s">
        <v>5</v>
      </c>
      <c r="D29" s="28">
        <v>2.8000000000000001E-2</v>
      </c>
    </row>
    <row r="30" spans="1:4" ht="15.75" customHeight="1" x14ac:dyDescent="0.25">
      <c r="A30" s="147" t="s">
        <v>99</v>
      </c>
      <c r="B30" s="148"/>
      <c r="C30" s="148"/>
      <c r="D30" s="149"/>
    </row>
    <row r="31" spans="1:4" ht="79.5" thickBot="1" x14ac:dyDescent="0.3">
      <c r="A31" s="42"/>
      <c r="B31" s="43" t="s">
        <v>99</v>
      </c>
      <c r="C31" s="30" t="s">
        <v>5</v>
      </c>
      <c r="D31" s="31" t="s">
        <v>284</v>
      </c>
    </row>
    <row r="32" spans="1:4" x14ac:dyDescent="0.25">
      <c r="A32" s="36">
        <v>3</v>
      </c>
      <c r="B32" s="37" t="s">
        <v>4</v>
      </c>
      <c r="C32" s="26" t="s">
        <v>5</v>
      </c>
      <c r="D32" s="20">
        <v>42814</v>
      </c>
    </row>
    <row r="33" spans="1:4" x14ac:dyDescent="0.25">
      <c r="A33" s="39"/>
      <c r="B33" s="7" t="s">
        <v>91</v>
      </c>
      <c r="C33" s="5" t="s">
        <v>5</v>
      </c>
      <c r="D33" s="28" t="s">
        <v>258</v>
      </c>
    </row>
    <row r="34" spans="1:4" ht="31.5" x14ac:dyDescent="0.25">
      <c r="A34" s="39"/>
      <c r="B34" s="7" t="s">
        <v>92</v>
      </c>
      <c r="C34" s="5" t="s">
        <v>5</v>
      </c>
      <c r="D34" s="28" t="s">
        <v>251</v>
      </c>
    </row>
    <row r="35" spans="1:4" x14ac:dyDescent="0.25">
      <c r="A35" s="39"/>
      <c r="B35" s="3" t="s">
        <v>59</v>
      </c>
      <c r="C35" s="5" t="s">
        <v>5</v>
      </c>
      <c r="D35" s="28" t="s">
        <v>259</v>
      </c>
    </row>
    <row r="36" spans="1:4" x14ac:dyDescent="0.25">
      <c r="A36" s="39"/>
      <c r="B36" s="3" t="s">
        <v>93</v>
      </c>
      <c r="C36" s="5" t="s">
        <v>13</v>
      </c>
      <c r="D36" s="28">
        <v>114.1</v>
      </c>
    </row>
    <row r="37" spans="1:4" ht="94.5" x14ac:dyDescent="0.25">
      <c r="A37" s="39"/>
      <c r="B37" s="7" t="s">
        <v>94</v>
      </c>
      <c r="C37" s="5" t="s">
        <v>5</v>
      </c>
      <c r="D37" s="40" t="s">
        <v>263</v>
      </c>
    </row>
    <row r="38" spans="1:4" ht="31.5" x14ac:dyDescent="0.25">
      <c r="A38" s="39"/>
      <c r="B38" s="3" t="s">
        <v>95</v>
      </c>
      <c r="C38" s="5" t="s">
        <v>5</v>
      </c>
      <c r="D38" s="40" t="s">
        <v>257</v>
      </c>
    </row>
    <row r="39" spans="1:4" ht="63" x14ac:dyDescent="0.25">
      <c r="A39" s="39"/>
      <c r="B39" s="3" t="s">
        <v>96</v>
      </c>
      <c r="C39" s="5" t="s">
        <v>5</v>
      </c>
      <c r="D39" s="28" t="s">
        <v>287</v>
      </c>
    </row>
    <row r="40" spans="1:4" x14ac:dyDescent="0.25">
      <c r="A40" s="39"/>
      <c r="B40" s="7" t="s">
        <v>97</v>
      </c>
      <c r="C40" s="5" t="s">
        <v>5</v>
      </c>
      <c r="D40" s="41">
        <v>42339</v>
      </c>
    </row>
    <row r="41" spans="1:4" ht="31.5" x14ac:dyDescent="0.25">
      <c r="A41" s="39"/>
      <c r="B41" s="50" t="s">
        <v>178</v>
      </c>
      <c r="C41" s="5" t="s">
        <v>5</v>
      </c>
      <c r="D41" s="28">
        <v>2.7E-2</v>
      </c>
    </row>
    <row r="42" spans="1:4" ht="31.5" x14ac:dyDescent="0.25">
      <c r="A42" s="39"/>
      <c r="B42" s="50" t="s">
        <v>179</v>
      </c>
      <c r="C42" s="5" t="s">
        <v>5</v>
      </c>
      <c r="D42" s="54">
        <v>2.8000000000000001E-2</v>
      </c>
    </row>
    <row r="43" spans="1:4" ht="15.75" customHeight="1" x14ac:dyDescent="0.25">
      <c r="A43" s="147" t="s">
        <v>99</v>
      </c>
      <c r="B43" s="148"/>
      <c r="C43" s="148"/>
      <c r="D43" s="149"/>
    </row>
    <row r="44" spans="1:4" ht="79.5" thickBot="1" x14ac:dyDescent="0.3">
      <c r="A44" s="42"/>
      <c r="B44" s="43" t="s">
        <v>99</v>
      </c>
      <c r="C44" s="30" t="s">
        <v>5</v>
      </c>
      <c r="D44" s="31" t="s">
        <v>284</v>
      </c>
    </row>
    <row r="45" spans="1:4" ht="21" customHeight="1" x14ac:dyDescent="0.25">
      <c r="A45" s="36">
        <v>4</v>
      </c>
      <c r="B45" s="37" t="s">
        <v>4</v>
      </c>
      <c r="C45" s="26" t="s">
        <v>5</v>
      </c>
      <c r="D45" s="20">
        <v>42814</v>
      </c>
    </row>
    <row r="46" spans="1:4" x14ac:dyDescent="0.25">
      <c r="A46" s="39"/>
      <c r="B46" s="7" t="s">
        <v>91</v>
      </c>
      <c r="C46" s="5" t="s">
        <v>5</v>
      </c>
      <c r="D46" s="28" t="s">
        <v>260</v>
      </c>
    </row>
    <row r="47" spans="1:4" ht="31.5" x14ac:dyDescent="0.25">
      <c r="A47" s="39"/>
      <c r="B47" s="7" t="s">
        <v>92</v>
      </c>
      <c r="C47" s="5" t="s">
        <v>5</v>
      </c>
      <c r="D47" s="28" t="s">
        <v>251</v>
      </c>
    </row>
    <row r="48" spans="1:4" x14ac:dyDescent="0.25">
      <c r="A48" s="39"/>
      <c r="B48" s="3" t="s">
        <v>59</v>
      </c>
      <c r="C48" s="5" t="s">
        <v>5</v>
      </c>
      <c r="D48" s="28" t="s">
        <v>245</v>
      </c>
    </row>
    <row r="49" spans="1:4" x14ac:dyDescent="0.25">
      <c r="A49" s="39"/>
      <c r="B49" s="3" t="s">
        <v>93</v>
      </c>
      <c r="C49" s="5" t="s">
        <v>13</v>
      </c>
      <c r="D49" s="28">
        <v>12.59</v>
      </c>
    </row>
    <row r="50" spans="1:4" ht="31.5" x14ac:dyDescent="0.25">
      <c r="A50" s="39"/>
      <c r="B50" s="7" t="s">
        <v>94</v>
      </c>
      <c r="C50" s="5" t="s">
        <v>5</v>
      </c>
      <c r="D50" s="40" t="s">
        <v>252</v>
      </c>
    </row>
    <row r="51" spans="1:4" ht="31.5" x14ac:dyDescent="0.25">
      <c r="A51" s="39"/>
      <c r="B51" s="3" t="s">
        <v>95</v>
      </c>
      <c r="C51" s="5" t="s">
        <v>5</v>
      </c>
      <c r="D51" s="40" t="s">
        <v>253</v>
      </c>
    </row>
    <row r="52" spans="1:4" ht="78.75" x14ac:dyDescent="0.25">
      <c r="A52" s="39"/>
      <c r="B52" s="3" t="s">
        <v>96</v>
      </c>
      <c r="C52" s="5" t="s">
        <v>5</v>
      </c>
      <c r="D52" s="28" t="s">
        <v>288</v>
      </c>
    </row>
    <row r="53" spans="1:4" x14ac:dyDescent="0.25">
      <c r="A53" s="39"/>
      <c r="B53" s="7" t="s">
        <v>97</v>
      </c>
      <c r="C53" s="5" t="s">
        <v>5</v>
      </c>
      <c r="D53" s="41">
        <v>42339</v>
      </c>
    </row>
    <row r="54" spans="1:4" ht="31.5" x14ac:dyDescent="0.25">
      <c r="A54" s="39"/>
      <c r="B54" s="50" t="s">
        <v>178</v>
      </c>
      <c r="C54" s="5" t="s">
        <v>5</v>
      </c>
      <c r="D54" s="28">
        <v>9.31</v>
      </c>
    </row>
    <row r="55" spans="1:4" ht="31.5" x14ac:dyDescent="0.25">
      <c r="A55" s="39"/>
      <c r="B55" s="7" t="s">
        <v>179</v>
      </c>
      <c r="C55" s="5" t="s">
        <v>5</v>
      </c>
      <c r="D55" s="28">
        <v>0</v>
      </c>
    </row>
    <row r="56" spans="1:4" ht="15.75" customHeight="1" x14ac:dyDescent="0.25">
      <c r="A56" s="147" t="s">
        <v>99</v>
      </c>
      <c r="B56" s="148"/>
      <c r="C56" s="148"/>
      <c r="D56" s="149"/>
    </row>
    <row r="57" spans="1:4" ht="79.5" thickBot="1" x14ac:dyDescent="0.3">
      <c r="A57" s="42"/>
      <c r="B57" s="43" t="s">
        <v>99</v>
      </c>
      <c r="C57" s="30" t="s">
        <v>5</v>
      </c>
      <c r="D57" s="31" t="s">
        <v>284</v>
      </c>
    </row>
    <row r="58" spans="1:4" x14ac:dyDescent="0.25">
      <c r="A58" s="36">
        <v>5</v>
      </c>
      <c r="B58" s="37" t="s">
        <v>4</v>
      </c>
      <c r="C58" s="26" t="s">
        <v>5</v>
      </c>
      <c r="D58" s="20">
        <v>42814</v>
      </c>
    </row>
    <row r="59" spans="1:4" x14ac:dyDescent="0.25">
      <c r="A59" s="39"/>
      <c r="B59" s="7" t="s">
        <v>91</v>
      </c>
      <c r="C59" s="5" t="s">
        <v>5</v>
      </c>
      <c r="D59" s="28" t="s">
        <v>261</v>
      </c>
    </row>
    <row r="60" spans="1:4" ht="31.5" x14ac:dyDescent="0.25">
      <c r="A60" s="39"/>
      <c r="B60" s="7" t="s">
        <v>92</v>
      </c>
      <c r="C60" s="5" t="s">
        <v>5</v>
      </c>
      <c r="D60" s="28" t="s">
        <v>251</v>
      </c>
    </row>
    <row r="61" spans="1:4" x14ac:dyDescent="0.25">
      <c r="A61" s="39"/>
      <c r="B61" s="3" t="s">
        <v>59</v>
      </c>
      <c r="C61" s="5" t="s">
        <v>5</v>
      </c>
      <c r="D61" s="28" t="s">
        <v>262</v>
      </c>
    </row>
    <row r="62" spans="1:4" x14ac:dyDescent="0.25">
      <c r="A62" s="39"/>
      <c r="B62" s="3" t="s">
        <v>93</v>
      </c>
      <c r="C62" s="5" t="s">
        <v>13</v>
      </c>
      <c r="D62" s="28">
        <v>0.92</v>
      </c>
    </row>
    <row r="63" spans="1:4" ht="63" x14ac:dyDescent="0.25">
      <c r="A63" s="39"/>
      <c r="B63" s="7" t="s">
        <v>94</v>
      </c>
      <c r="C63" s="5" t="s">
        <v>5</v>
      </c>
      <c r="D63" s="40" t="s">
        <v>256</v>
      </c>
    </row>
    <row r="64" spans="1:4" ht="31.5" x14ac:dyDescent="0.25">
      <c r="A64" s="39"/>
      <c r="B64" s="3" t="s">
        <v>95</v>
      </c>
      <c r="C64" s="5" t="s">
        <v>5</v>
      </c>
      <c r="D64" s="40" t="s">
        <v>253</v>
      </c>
    </row>
    <row r="65" spans="1:4" ht="63" x14ac:dyDescent="0.25">
      <c r="A65" s="39"/>
      <c r="B65" s="3" t="s">
        <v>96</v>
      </c>
      <c r="C65" s="5" t="s">
        <v>5</v>
      </c>
      <c r="D65" s="28" t="s">
        <v>289</v>
      </c>
    </row>
    <row r="66" spans="1:4" x14ac:dyDescent="0.25">
      <c r="A66" s="39"/>
      <c r="B66" s="7" t="s">
        <v>97</v>
      </c>
      <c r="C66" s="5" t="s">
        <v>5</v>
      </c>
      <c r="D66" s="41">
        <v>42186</v>
      </c>
    </row>
    <row r="67" spans="1:4" ht="63" x14ac:dyDescent="0.25">
      <c r="A67" s="39"/>
      <c r="B67" s="7" t="s">
        <v>178</v>
      </c>
      <c r="C67" s="5" t="s">
        <v>5</v>
      </c>
      <c r="D67" s="28" t="s">
        <v>281</v>
      </c>
    </row>
    <row r="68" spans="1:4" ht="76.5" x14ac:dyDescent="0.25">
      <c r="A68" s="39"/>
      <c r="B68" s="7" t="s">
        <v>179</v>
      </c>
      <c r="C68" s="5" t="s">
        <v>5</v>
      </c>
      <c r="D68" s="54" t="s">
        <v>282</v>
      </c>
    </row>
    <row r="69" spans="1:4" ht="15.75" customHeight="1" x14ac:dyDescent="0.25">
      <c r="A69" s="147" t="s">
        <v>99</v>
      </c>
      <c r="B69" s="148"/>
      <c r="C69" s="148"/>
      <c r="D69" s="149"/>
    </row>
    <row r="70" spans="1:4" ht="79.5" thickBot="1" x14ac:dyDescent="0.3">
      <c r="A70" s="42"/>
      <c r="B70" s="43" t="s">
        <v>99</v>
      </c>
      <c r="C70" s="30" t="s">
        <v>5</v>
      </c>
      <c r="D70" s="31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K9" sqref="K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52" t="s">
        <v>104</v>
      </c>
      <c r="B1" s="152"/>
      <c r="C1" s="152"/>
      <c r="D1" s="152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51" t="s">
        <v>183</v>
      </c>
      <c r="B8" s="151"/>
      <c r="C8" s="151"/>
      <c r="D8" s="151"/>
    </row>
    <row r="9" spans="1:4" s="6" customFormat="1" ht="37.5" customHeight="1" x14ac:dyDescent="0.25">
      <c r="A9" s="144">
        <v>1</v>
      </c>
      <c r="B9" s="52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145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45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145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46"/>
      <c r="B13" s="43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42" t="s">
        <v>109</v>
      </c>
      <c r="B1" s="142"/>
      <c r="C1" s="142"/>
      <c r="D1" s="14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ht="20.100000000000001" customHeight="1" x14ac:dyDescent="0.25">
      <c r="A5" s="143" t="s">
        <v>105</v>
      </c>
      <c r="B5" s="143"/>
      <c r="C5" s="143"/>
      <c r="D5" s="14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53" t="s">
        <v>264</v>
      </c>
      <c r="C10" s="153"/>
      <c r="D10" s="15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42" t="s">
        <v>112</v>
      </c>
      <c r="B1" s="142"/>
      <c r="C1" s="142"/>
      <c r="D1" s="14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view="pageLayout" topLeftCell="A34" zoomScaleNormal="100" workbookViewId="0">
      <selection activeCell="B40" sqref="B40"/>
    </sheetView>
  </sheetViews>
  <sheetFormatPr defaultRowHeight="15.75" x14ac:dyDescent="0.25"/>
  <cols>
    <col min="1" max="1" width="8.5703125" style="98" customWidth="1"/>
    <col min="2" max="2" width="73" style="16" customWidth="1"/>
    <col min="3" max="3" width="14.42578125" style="105" customWidth="1"/>
    <col min="4" max="4" width="16.7109375" style="1" customWidth="1"/>
    <col min="5" max="5" width="14.140625" style="1" customWidth="1"/>
    <col min="6" max="6" width="11.85546875" style="1" customWidth="1"/>
    <col min="7" max="16384" width="9.140625" style="1"/>
  </cols>
  <sheetData>
    <row r="1" spans="1:6" ht="36.75" customHeight="1" x14ac:dyDescent="0.25">
      <c r="D1" s="157" t="s">
        <v>303</v>
      </c>
      <c r="E1" s="157"/>
      <c r="F1" s="157"/>
    </row>
    <row r="2" spans="1:6" ht="36.75" customHeight="1" x14ac:dyDescent="0.3">
      <c r="B2" s="73"/>
      <c r="C2" s="106"/>
      <c r="D2" s="157"/>
      <c r="E2" s="157"/>
      <c r="F2" s="157"/>
    </row>
    <row r="3" spans="1:6" ht="36.75" customHeight="1" x14ac:dyDescent="0.3">
      <c r="B3" s="74"/>
      <c r="C3" s="107"/>
      <c r="D3" s="157"/>
      <c r="E3" s="157"/>
      <c r="F3" s="157"/>
    </row>
    <row r="4" spans="1:6" ht="54.75" customHeight="1" x14ac:dyDescent="0.25">
      <c r="A4" s="158" t="s">
        <v>309</v>
      </c>
      <c r="B4" s="158"/>
      <c r="C4" s="158"/>
      <c r="D4" s="158"/>
      <c r="E4" s="158"/>
      <c r="F4" s="158"/>
    </row>
    <row r="6" spans="1:6" ht="35.25" customHeight="1" x14ac:dyDescent="0.25">
      <c r="A6" s="99" t="s">
        <v>0</v>
      </c>
      <c r="B6" s="17" t="s">
        <v>1</v>
      </c>
      <c r="C6" s="2" t="s">
        <v>2</v>
      </c>
      <c r="D6" s="2" t="s">
        <v>3</v>
      </c>
      <c r="E6" s="91"/>
    </row>
    <row r="7" spans="1:6" s="6" customFormat="1" ht="20.100000000000001" customHeight="1" x14ac:dyDescent="0.25">
      <c r="A7" s="100">
        <v>1</v>
      </c>
      <c r="B7" s="18" t="s">
        <v>4</v>
      </c>
      <c r="C7" s="5" t="s">
        <v>5</v>
      </c>
      <c r="D7" s="20">
        <v>44277</v>
      </c>
      <c r="E7" s="92"/>
    </row>
    <row r="8" spans="1:6" s="6" customFormat="1" ht="20.100000000000001" customHeight="1" x14ac:dyDescent="0.25">
      <c r="A8" s="100">
        <v>2</v>
      </c>
      <c r="B8" s="18" t="s">
        <v>113</v>
      </c>
      <c r="C8" s="5" t="s">
        <v>5</v>
      </c>
      <c r="D8" s="47">
        <v>43831</v>
      </c>
      <c r="E8" s="93"/>
    </row>
    <row r="9" spans="1:6" s="6" customFormat="1" ht="20.100000000000001" customHeight="1" x14ac:dyDescent="0.25">
      <c r="A9" s="100">
        <v>3</v>
      </c>
      <c r="B9" s="18" t="s">
        <v>114</v>
      </c>
      <c r="C9" s="5" t="s">
        <v>5</v>
      </c>
      <c r="D9" s="47">
        <v>44196</v>
      </c>
      <c r="E9" s="93"/>
    </row>
    <row r="10" spans="1:6" s="6" customFormat="1" ht="30" customHeight="1" x14ac:dyDescent="0.25">
      <c r="A10" s="100">
        <v>4</v>
      </c>
      <c r="B10" s="19" t="s">
        <v>115</v>
      </c>
      <c r="C10" s="5" t="s">
        <v>13</v>
      </c>
      <c r="D10" s="5"/>
      <c r="E10" s="94"/>
    </row>
    <row r="11" spans="1:6" s="6" customFormat="1" ht="20.100000000000001" customHeight="1" x14ac:dyDescent="0.25">
      <c r="A11" s="100">
        <v>5</v>
      </c>
      <c r="B11" s="9" t="s">
        <v>125</v>
      </c>
      <c r="C11" s="5" t="s">
        <v>13</v>
      </c>
      <c r="D11" s="5">
        <v>0</v>
      </c>
      <c r="E11" s="94"/>
    </row>
    <row r="12" spans="1:6" s="6" customFormat="1" ht="20.100000000000001" customHeight="1" x14ac:dyDescent="0.25">
      <c r="A12" s="100">
        <v>6</v>
      </c>
      <c r="B12" s="9" t="s">
        <v>126</v>
      </c>
      <c r="C12" s="5" t="s">
        <v>13</v>
      </c>
      <c r="D12" s="65">
        <f>43612.17+21766.63</f>
        <v>65378.8</v>
      </c>
      <c r="E12" s="95"/>
    </row>
    <row r="13" spans="1:6" s="6" customFormat="1" ht="33" customHeight="1" x14ac:dyDescent="0.25">
      <c r="A13" s="100">
        <v>7</v>
      </c>
      <c r="B13" s="19" t="s">
        <v>186</v>
      </c>
      <c r="C13" s="5" t="s">
        <v>13</v>
      </c>
      <c r="D13" s="48">
        <f>D14+D15</f>
        <v>231541.68</v>
      </c>
      <c r="E13" s="96"/>
    </row>
    <row r="14" spans="1:6" s="6" customFormat="1" ht="20.100000000000001" customHeight="1" x14ac:dyDescent="0.25">
      <c r="A14" s="100">
        <v>8</v>
      </c>
      <c r="B14" s="9" t="s">
        <v>127</v>
      </c>
      <c r="C14" s="5" t="s">
        <v>13</v>
      </c>
      <c r="D14" s="56">
        <v>151023.84</v>
      </c>
      <c r="E14" s="96"/>
    </row>
    <row r="15" spans="1:6" s="6" customFormat="1" ht="20.100000000000001" customHeight="1" x14ac:dyDescent="0.25">
      <c r="A15" s="100">
        <v>9</v>
      </c>
      <c r="B15" s="9" t="s">
        <v>128</v>
      </c>
      <c r="C15" s="5" t="s">
        <v>13</v>
      </c>
      <c r="D15" s="56">
        <v>80517.84</v>
      </c>
      <c r="E15" s="96"/>
    </row>
    <row r="16" spans="1:6" s="6" customFormat="1" ht="20.25" customHeight="1" x14ac:dyDescent="0.25">
      <c r="A16" s="100">
        <v>10</v>
      </c>
      <c r="B16" s="19" t="s">
        <v>116</v>
      </c>
      <c r="C16" s="5" t="s">
        <v>13</v>
      </c>
      <c r="D16" s="48">
        <f>D17+D20+D22</f>
        <v>206270.71999999997</v>
      </c>
      <c r="E16" s="96"/>
    </row>
    <row r="17" spans="1:6" s="6" customFormat="1" ht="20.25" customHeight="1" x14ac:dyDescent="0.25">
      <c r="A17" s="100">
        <v>11</v>
      </c>
      <c r="B17" s="9" t="s">
        <v>187</v>
      </c>
      <c r="C17" s="5" t="s">
        <v>13</v>
      </c>
      <c r="D17" s="5">
        <f>D18+D19</f>
        <v>206270.71999999997</v>
      </c>
      <c r="E17" s="94"/>
    </row>
    <row r="18" spans="1:6" s="6" customFormat="1" ht="20.25" customHeight="1" x14ac:dyDescent="0.25">
      <c r="A18" s="100">
        <v>12</v>
      </c>
      <c r="B18" s="9" t="s">
        <v>300</v>
      </c>
      <c r="C18" s="5" t="s">
        <v>13</v>
      </c>
      <c r="D18" s="55">
        <v>134540.79999999999</v>
      </c>
      <c r="E18" s="94"/>
    </row>
    <row r="19" spans="1:6" s="6" customFormat="1" ht="20.25" customHeight="1" x14ac:dyDescent="0.25">
      <c r="A19" s="100">
        <v>13</v>
      </c>
      <c r="B19" s="9" t="s">
        <v>301</v>
      </c>
      <c r="C19" s="5" t="s">
        <v>13</v>
      </c>
      <c r="D19" s="55">
        <v>71729.919999999998</v>
      </c>
      <c r="E19" s="94"/>
    </row>
    <row r="20" spans="1:6" s="6" customFormat="1" ht="20.25" customHeight="1" x14ac:dyDescent="0.25">
      <c r="A20" s="100">
        <v>14</v>
      </c>
      <c r="B20" s="9" t="s">
        <v>188</v>
      </c>
      <c r="C20" s="5" t="s">
        <v>13</v>
      </c>
      <c r="D20" s="5">
        <v>0</v>
      </c>
      <c r="E20" s="94"/>
    </row>
    <row r="21" spans="1:6" s="6" customFormat="1" ht="20.100000000000001" customHeight="1" x14ac:dyDescent="0.25">
      <c r="A21" s="100">
        <v>15</v>
      </c>
      <c r="B21" s="9" t="s">
        <v>129</v>
      </c>
      <c r="C21" s="5" t="s">
        <v>13</v>
      </c>
      <c r="D21" s="5">
        <v>0</v>
      </c>
      <c r="E21" s="94"/>
    </row>
    <row r="22" spans="1:6" s="6" customFormat="1" ht="19.5" customHeight="1" x14ac:dyDescent="0.25">
      <c r="A22" s="100">
        <v>16</v>
      </c>
      <c r="B22" s="9" t="s">
        <v>130</v>
      </c>
      <c r="C22" s="5" t="s">
        <v>13</v>
      </c>
      <c r="D22" s="5">
        <v>0</v>
      </c>
      <c r="E22" s="94"/>
    </row>
    <row r="23" spans="1:6" s="6" customFormat="1" ht="20.100000000000001" customHeight="1" x14ac:dyDescent="0.25">
      <c r="A23" s="100">
        <v>17</v>
      </c>
      <c r="B23" s="9" t="s">
        <v>131</v>
      </c>
      <c r="C23" s="5" t="s">
        <v>13</v>
      </c>
      <c r="D23" s="5">
        <v>0</v>
      </c>
      <c r="E23" s="94"/>
    </row>
    <row r="24" spans="1:6" s="6" customFormat="1" ht="20.100000000000001" customHeight="1" x14ac:dyDescent="0.25">
      <c r="A24" s="100">
        <v>18</v>
      </c>
      <c r="B24" s="84" t="s">
        <v>117</v>
      </c>
      <c r="C24" s="85" t="s">
        <v>13</v>
      </c>
      <c r="D24" s="86">
        <f>D17</f>
        <v>206270.71999999997</v>
      </c>
      <c r="E24" s="96"/>
    </row>
    <row r="25" spans="1:6" s="6" customFormat="1" ht="30" customHeight="1" x14ac:dyDescent="0.25">
      <c r="A25" s="100">
        <v>19</v>
      </c>
      <c r="B25" s="19" t="s">
        <v>118</v>
      </c>
      <c r="C25" s="5" t="s">
        <v>13</v>
      </c>
      <c r="D25" s="48"/>
      <c r="E25" s="96"/>
    </row>
    <row r="26" spans="1:6" s="6" customFormat="1" ht="20.100000000000001" customHeight="1" x14ac:dyDescent="0.25">
      <c r="A26" s="100">
        <v>20</v>
      </c>
      <c r="B26" s="9" t="s">
        <v>123</v>
      </c>
      <c r="C26" s="5" t="s">
        <v>13</v>
      </c>
      <c r="D26" s="5"/>
      <c r="E26" s="94"/>
      <c r="F26" s="75"/>
    </row>
    <row r="27" spans="1:6" s="6" customFormat="1" ht="20.100000000000001" customHeight="1" x14ac:dyDescent="0.25">
      <c r="A27" s="100">
        <v>21</v>
      </c>
      <c r="B27" s="78" t="s">
        <v>124</v>
      </c>
      <c r="C27" s="79" t="s">
        <v>13</v>
      </c>
      <c r="D27" s="80">
        <v>90020.04</v>
      </c>
      <c r="E27" s="97"/>
      <c r="F27" s="77"/>
    </row>
    <row r="28" spans="1:6" s="6" customFormat="1" ht="20.100000000000001" customHeight="1" x14ac:dyDescent="0.25">
      <c r="A28" s="101"/>
      <c r="B28" s="88"/>
      <c r="C28" s="108"/>
      <c r="D28" s="89"/>
      <c r="E28" s="90"/>
      <c r="F28" s="77"/>
    </row>
    <row r="29" spans="1:6" s="6" customFormat="1" ht="20.100000000000001" customHeight="1" x14ac:dyDescent="0.25">
      <c r="A29" s="101"/>
      <c r="B29" s="121" t="s">
        <v>308</v>
      </c>
      <c r="C29" s="109"/>
      <c r="D29" s="89"/>
      <c r="E29" s="90"/>
      <c r="F29" s="77"/>
    </row>
    <row r="30" spans="1:6" s="6" customFormat="1" ht="20.100000000000001" customHeight="1" x14ac:dyDescent="0.25">
      <c r="A30" s="159" t="s">
        <v>310</v>
      </c>
      <c r="B30" s="159"/>
      <c r="C30" s="159"/>
      <c r="D30" s="159"/>
      <c r="E30" s="159"/>
      <c r="F30" s="77"/>
    </row>
    <row r="31" spans="1:6" ht="81" customHeight="1" x14ac:dyDescent="0.25">
      <c r="A31" s="102"/>
      <c r="B31" s="57" t="s">
        <v>290</v>
      </c>
      <c r="C31" s="57" t="s">
        <v>311</v>
      </c>
      <c r="D31" s="57" t="s">
        <v>312</v>
      </c>
      <c r="E31" s="57" t="s">
        <v>313</v>
      </c>
      <c r="F31" s="6"/>
    </row>
    <row r="32" spans="1:6" ht="24" customHeight="1" x14ac:dyDescent="0.25">
      <c r="A32" s="104">
        <v>1</v>
      </c>
      <c r="B32" s="66" t="s">
        <v>291</v>
      </c>
      <c r="C32" s="58">
        <v>33488.520000000004</v>
      </c>
      <c r="D32" s="59" t="s">
        <v>248</v>
      </c>
      <c r="E32" s="104">
        <v>12</v>
      </c>
      <c r="F32" s="71"/>
    </row>
    <row r="33" spans="1:6" x14ac:dyDescent="0.25">
      <c r="A33" s="104">
        <v>2</v>
      </c>
      <c r="B33" s="66" t="s">
        <v>292</v>
      </c>
      <c r="C33" s="58">
        <v>13860</v>
      </c>
      <c r="D33" s="59" t="s">
        <v>266</v>
      </c>
      <c r="E33" s="104">
        <v>12</v>
      </c>
      <c r="F33" s="71"/>
    </row>
    <row r="34" spans="1:6" x14ac:dyDescent="0.25">
      <c r="A34" s="104">
        <v>3</v>
      </c>
      <c r="B34" s="67" t="s">
        <v>293</v>
      </c>
      <c r="C34" s="60">
        <v>9429.3120000000017</v>
      </c>
      <c r="D34" s="59" t="s">
        <v>268</v>
      </c>
      <c r="E34" s="104">
        <v>12</v>
      </c>
      <c r="F34" s="71"/>
    </row>
    <row r="35" spans="1:6" ht="31.5" x14ac:dyDescent="0.25">
      <c r="A35" s="104">
        <v>4</v>
      </c>
      <c r="B35" s="67" t="s">
        <v>294</v>
      </c>
      <c r="C35" s="60">
        <v>4785.0240000000003</v>
      </c>
      <c r="D35" s="59" t="s">
        <v>248</v>
      </c>
      <c r="E35" s="104">
        <v>12</v>
      </c>
      <c r="F35" s="58"/>
    </row>
    <row r="36" spans="1:6" ht="68.25" customHeight="1" x14ac:dyDescent="0.25">
      <c r="A36" s="104">
        <v>5</v>
      </c>
      <c r="B36" s="67" t="s">
        <v>295</v>
      </c>
      <c r="C36" s="60">
        <v>29758.36</v>
      </c>
      <c r="D36" s="59" t="s">
        <v>248</v>
      </c>
      <c r="E36" s="104">
        <v>12</v>
      </c>
      <c r="F36" s="71"/>
    </row>
    <row r="37" spans="1:6" ht="47.25" x14ac:dyDescent="0.25">
      <c r="A37" s="104">
        <v>6</v>
      </c>
      <c r="B37" s="66" t="s">
        <v>320</v>
      </c>
      <c r="C37" s="58">
        <v>3400</v>
      </c>
      <c r="D37" s="57" t="s">
        <v>317</v>
      </c>
      <c r="E37" s="104">
        <v>1</v>
      </c>
      <c r="F37" s="72"/>
    </row>
    <row r="38" spans="1:6" x14ac:dyDescent="0.25">
      <c r="A38" s="104">
        <v>7</v>
      </c>
      <c r="B38" s="67" t="s">
        <v>304</v>
      </c>
      <c r="C38" s="60">
        <v>2535.66</v>
      </c>
      <c r="D38" s="57" t="s">
        <v>315</v>
      </c>
      <c r="E38" s="104">
        <v>4</v>
      </c>
      <c r="F38" s="71"/>
    </row>
    <row r="39" spans="1:6" ht="22.5" customHeight="1" x14ac:dyDescent="0.25">
      <c r="A39" s="104">
        <v>8</v>
      </c>
      <c r="B39" s="68" t="s">
        <v>296</v>
      </c>
      <c r="C39" s="111">
        <v>1056.33</v>
      </c>
      <c r="D39" s="59" t="s">
        <v>321</v>
      </c>
      <c r="E39" s="115">
        <v>2</v>
      </c>
      <c r="F39" s="71"/>
    </row>
    <row r="40" spans="1:6" ht="63" x14ac:dyDescent="0.25">
      <c r="A40" s="104">
        <v>9</v>
      </c>
      <c r="B40" s="69" t="s">
        <v>322</v>
      </c>
      <c r="C40" s="111">
        <v>3856.33</v>
      </c>
      <c r="D40" s="57" t="s">
        <v>317</v>
      </c>
      <c r="E40" s="104">
        <v>12</v>
      </c>
      <c r="F40" s="72"/>
    </row>
    <row r="41" spans="1:6" x14ac:dyDescent="0.25">
      <c r="A41" s="104">
        <v>10</v>
      </c>
      <c r="B41" s="69" t="s">
        <v>305</v>
      </c>
      <c r="C41" s="111">
        <v>495</v>
      </c>
      <c r="D41" s="59" t="s">
        <v>318</v>
      </c>
      <c r="E41" s="115">
        <v>1</v>
      </c>
      <c r="F41" s="76"/>
    </row>
    <row r="42" spans="1:6" ht="27.75" customHeight="1" x14ac:dyDescent="0.25">
      <c r="A42" s="104">
        <v>11</v>
      </c>
      <c r="B42" s="67" t="s">
        <v>341</v>
      </c>
      <c r="C42" s="60">
        <f>1.3*1500</f>
        <v>1950</v>
      </c>
      <c r="D42" s="57" t="s">
        <v>316</v>
      </c>
      <c r="E42" s="104">
        <v>12</v>
      </c>
      <c r="F42" s="76"/>
    </row>
    <row r="43" spans="1:6" ht="27" customHeight="1" x14ac:dyDescent="0.25">
      <c r="A43" s="104">
        <v>12</v>
      </c>
      <c r="B43" s="67" t="s">
        <v>297</v>
      </c>
      <c r="C43" s="60">
        <v>3536</v>
      </c>
      <c r="D43" s="59" t="s">
        <v>319</v>
      </c>
      <c r="E43" s="115">
        <v>2</v>
      </c>
      <c r="F43" s="71"/>
    </row>
    <row r="44" spans="1:6" ht="27" customHeight="1" x14ac:dyDescent="0.25">
      <c r="A44" s="104">
        <v>13</v>
      </c>
      <c r="B44" s="70" t="s">
        <v>314</v>
      </c>
      <c r="C44" s="60">
        <f>0.1*SUM(C32:C43)</f>
        <v>10815.053600000003</v>
      </c>
      <c r="D44" s="59" t="s">
        <v>248</v>
      </c>
      <c r="E44" s="115">
        <v>12</v>
      </c>
      <c r="F44" s="71"/>
    </row>
    <row r="45" spans="1:6" ht="27" customHeight="1" x14ac:dyDescent="0.25">
      <c r="A45" s="112"/>
      <c r="B45" s="113"/>
      <c r="C45" s="72"/>
      <c r="D45" s="114"/>
      <c r="E45" s="72"/>
      <c r="F45" s="71"/>
    </row>
    <row r="46" spans="1:6" ht="29.25" customHeight="1" x14ac:dyDescent="0.25">
      <c r="A46" s="116"/>
      <c r="B46" s="117" t="s">
        <v>307</v>
      </c>
      <c r="C46" s="118"/>
      <c r="D46" s="118"/>
      <c r="E46" s="118"/>
      <c r="F46" s="71"/>
    </row>
    <row r="47" spans="1:6" ht="18" customHeight="1" x14ac:dyDescent="0.25">
      <c r="A47" s="116"/>
      <c r="B47" s="160" t="s">
        <v>323</v>
      </c>
      <c r="C47" s="160"/>
      <c r="D47" s="119">
        <v>30104.399999999994</v>
      </c>
      <c r="E47" s="118"/>
      <c r="F47" s="71"/>
    </row>
    <row r="48" spans="1:6" ht="20.25" customHeight="1" x14ac:dyDescent="0.25">
      <c r="A48" s="116"/>
      <c r="B48" s="160" t="s">
        <v>324</v>
      </c>
      <c r="C48" s="160"/>
      <c r="D48" s="119">
        <f>D15</f>
        <v>80517.84</v>
      </c>
      <c r="E48" s="118"/>
      <c r="F48" s="71"/>
    </row>
    <row r="49" spans="1:6" ht="21.75" customHeight="1" x14ac:dyDescent="0.25">
      <c r="A49" s="116"/>
      <c r="B49" s="160" t="s">
        <v>325</v>
      </c>
      <c r="C49" s="160"/>
      <c r="D49" s="119">
        <f>D19</f>
        <v>71729.919999999998</v>
      </c>
      <c r="E49" s="118"/>
      <c r="F49" s="71"/>
    </row>
    <row r="50" spans="1:6" ht="20.25" customHeight="1" x14ac:dyDescent="0.25">
      <c r="A50" s="116"/>
      <c r="B50" s="120"/>
      <c r="C50" s="120"/>
      <c r="D50" s="119"/>
      <c r="E50" s="118"/>
      <c r="F50" s="71"/>
    </row>
    <row r="51" spans="1:6" ht="14.25" customHeight="1" x14ac:dyDescent="0.25">
      <c r="A51" s="161" t="s">
        <v>326</v>
      </c>
      <c r="B51" s="161"/>
      <c r="C51" s="161"/>
      <c r="D51" s="161"/>
      <c r="E51" s="161"/>
      <c r="F51" s="161"/>
    </row>
    <row r="52" spans="1:6" ht="79.5" customHeight="1" x14ac:dyDescent="0.25">
      <c r="A52" s="102"/>
      <c r="B52" s="57" t="s">
        <v>290</v>
      </c>
      <c r="C52" s="57" t="s">
        <v>311</v>
      </c>
      <c r="D52" s="57" t="s">
        <v>327</v>
      </c>
      <c r="E52" s="57" t="s">
        <v>313</v>
      </c>
      <c r="F52" s="71"/>
    </row>
    <row r="53" spans="1:6" ht="37.5" customHeight="1" x14ac:dyDescent="0.25">
      <c r="A53" s="104">
        <v>1</v>
      </c>
      <c r="B53" s="67" t="s">
        <v>328</v>
      </c>
      <c r="C53" s="60">
        <v>10500</v>
      </c>
      <c r="D53" s="59" t="s">
        <v>329</v>
      </c>
      <c r="E53" s="115">
        <v>1</v>
      </c>
      <c r="F53" s="72"/>
    </row>
    <row r="54" spans="1:6" ht="21.75" customHeight="1" x14ac:dyDescent="0.25">
      <c r="A54" s="104">
        <v>2</v>
      </c>
      <c r="B54" s="83" t="s">
        <v>330</v>
      </c>
      <c r="C54" s="124">
        <v>988</v>
      </c>
      <c r="D54" s="125" t="s">
        <v>331</v>
      </c>
      <c r="E54" s="122"/>
      <c r="F54" s="6"/>
    </row>
    <row r="55" spans="1:6" ht="21.75" customHeight="1" x14ac:dyDescent="0.25">
      <c r="A55" s="104">
        <v>3</v>
      </c>
      <c r="B55" s="83" t="s">
        <v>335</v>
      </c>
      <c r="C55" s="124">
        <v>10500</v>
      </c>
      <c r="D55" s="125" t="s">
        <v>336</v>
      </c>
      <c r="E55" s="122"/>
      <c r="F55" s="6"/>
    </row>
    <row r="56" spans="1:6" ht="40.5" customHeight="1" x14ac:dyDescent="0.25">
      <c r="A56" s="104">
        <v>4</v>
      </c>
      <c r="B56" s="67" t="s">
        <v>332</v>
      </c>
      <c r="C56" s="60">
        <v>45687.54</v>
      </c>
      <c r="D56" s="59" t="s">
        <v>333</v>
      </c>
      <c r="E56" s="115">
        <v>1</v>
      </c>
      <c r="F56" s="6"/>
    </row>
    <row r="57" spans="1:6" ht="245.25" customHeight="1" x14ac:dyDescent="0.25">
      <c r="A57" s="104">
        <v>5</v>
      </c>
      <c r="B57" s="123" t="s">
        <v>337</v>
      </c>
      <c r="C57" s="124">
        <f>15262/2</f>
        <v>7631</v>
      </c>
      <c r="D57" s="125" t="s">
        <v>334</v>
      </c>
      <c r="E57" s="126"/>
      <c r="F57" s="75"/>
    </row>
    <row r="58" spans="1:6" ht="30" customHeight="1" x14ac:dyDescent="0.25">
      <c r="A58" s="104">
        <v>6</v>
      </c>
      <c r="B58" s="130" t="s">
        <v>340</v>
      </c>
      <c r="C58" s="131">
        <f>SUM(C53:C57)</f>
        <v>75306.540000000008</v>
      </c>
      <c r="D58" s="132"/>
      <c r="E58" s="125">
        <v>1</v>
      </c>
      <c r="F58" s="75"/>
    </row>
    <row r="59" spans="1:6" ht="39.75" customHeight="1" x14ac:dyDescent="0.25">
      <c r="A59" s="127"/>
      <c r="B59" s="120" t="s">
        <v>338</v>
      </c>
      <c r="C59" s="117">
        <f>D49-C58</f>
        <v>-3576.6200000000099</v>
      </c>
      <c r="D59" s="127"/>
      <c r="E59" s="127"/>
      <c r="F59" s="6"/>
    </row>
    <row r="60" spans="1:6" ht="39.75" customHeight="1" x14ac:dyDescent="0.25">
      <c r="A60" s="127"/>
      <c r="B60" s="128" t="s">
        <v>339</v>
      </c>
      <c r="C60" s="129">
        <f>C59+D47</f>
        <v>26527.779999999984</v>
      </c>
      <c r="D60" s="127"/>
      <c r="E60" s="127"/>
      <c r="F60" s="6"/>
    </row>
    <row r="61" spans="1:6" ht="39.75" customHeight="1" x14ac:dyDescent="0.25">
      <c r="A61" s="1" t="s">
        <v>298</v>
      </c>
      <c r="B61" s="110"/>
      <c r="C61" s="1"/>
      <c r="D61" s="1" t="s">
        <v>299</v>
      </c>
      <c r="E61" s="127"/>
      <c r="F61" s="6"/>
    </row>
    <row r="62" spans="1:6" ht="39.75" customHeight="1" x14ac:dyDescent="0.25">
      <c r="A62" s="127"/>
      <c r="B62" s="128"/>
      <c r="C62" s="129"/>
      <c r="D62" s="127"/>
      <c r="E62" s="127"/>
      <c r="F62" s="6"/>
    </row>
    <row r="63" spans="1:6" ht="28.5" customHeight="1" x14ac:dyDescent="0.25">
      <c r="A63" s="162" t="s">
        <v>189</v>
      </c>
      <c r="B63" s="163"/>
      <c r="C63" s="163"/>
      <c r="D63" s="163"/>
      <c r="E63" s="164"/>
    </row>
    <row r="64" spans="1:6" x14ac:dyDescent="0.25">
      <c r="A64" s="103"/>
      <c r="B64" s="61" t="s">
        <v>190</v>
      </c>
      <c r="C64" s="61"/>
      <c r="D64" s="23" t="s">
        <v>6</v>
      </c>
      <c r="E64" s="57">
        <v>0</v>
      </c>
    </row>
    <row r="65" spans="1:6" x14ac:dyDescent="0.25">
      <c r="A65" s="103"/>
      <c r="B65" s="61" t="s">
        <v>191</v>
      </c>
      <c r="C65" s="61"/>
      <c r="D65" s="23" t="s">
        <v>6</v>
      </c>
      <c r="E65" s="57">
        <v>0</v>
      </c>
    </row>
    <row r="66" spans="1:6" x14ac:dyDescent="0.25">
      <c r="A66" s="103"/>
      <c r="B66" s="61" t="s">
        <v>192</v>
      </c>
      <c r="C66" s="61"/>
      <c r="D66" s="23" t="s">
        <v>6</v>
      </c>
      <c r="E66" s="57">
        <v>0</v>
      </c>
    </row>
    <row r="67" spans="1:6" x14ac:dyDescent="0.25">
      <c r="A67" s="103"/>
      <c r="B67" s="61" t="s">
        <v>193</v>
      </c>
      <c r="C67" s="61"/>
      <c r="D67" s="23" t="s">
        <v>13</v>
      </c>
      <c r="E67" s="57">
        <v>0</v>
      </c>
    </row>
    <row r="68" spans="1:6" ht="15.75" customHeight="1" x14ac:dyDescent="0.25">
      <c r="A68" s="154" t="s">
        <v>119</v>
      </c>
      <c r="B68" s="155"/>
      <c r="C68" s="155"/>
      <c r="D68" s="155"/>
      <c r="E68" s="168"/>
    </row>
    <row r="69" spans="1:6" ht="31.5" x14ac:dyDescent="0.25">
      <c r="A69" s="103"/>
      <c r="B69" s="62" t="s">
        <v>120</v>
      </c>
      <c r="C69" s="62"/>
      <c r="D69" s="23" t="s">
        <v>13</v>
      </c>
      <c r="E69" s="58"/>
    </row>
    <row r="70" spans="1:6" x14ac:dyDescent="0.25">
      <c r="A70" s="103"/>
      <c r="B70" s="61" t="s">
        <v>125</v>
      </c>
      <c r="C70" s="61"/>
      <c r="D70" s="23" t="s">
        <v>13</v>
      </c>
      <c r="E70" s="58">
        <v>0</v>
      </c>
    </row>
    <row r="71" spans="1:6" x14ac:dyDescent="0.25">
      <c r="A71" s="103"/>
      <c r="B71" s="61" t="s">
        <v>126</v>
      </c>
      <c r="C71" s="61"/>
      <c r="D71" s="23" t="s">
        <v>13</v>
      </c>
      <c r="E71" s="58">
        <v>60537.440000000002</v>
      </c>
    </row>
    <row r="72" spans="1:6" ht="31.5" x14ac:dyDescent="0.25">
      <c r="A72" s="103"/>
      <c r="B72" s="62" t="s">
        <v>121</v>
      </c>
      <c r="C72" s="62"/>
      <c r="D72" s="23" t="s">
        <v>13</v>
      </c>
      <c r="E72" s="58"/>
    </row>
    <row r="73" spans="1:6" x14ac:dyDescent="0.25">
      <c r="A73" s="103"/>
      <c r="B73" s="61" t="s">
        <v>125</v>
      </c>
      <c r="C73" s="61"/>
      <c r="D73" s="23" t="s">
        <v>13</v>
      </c>
      <c r="E73" s="58">
        <v>0</v>
      </c>
    </row>
    <row r="74" spans="1:6" x14ac:dyDescent="0.25">
      <c r="A74" s="103"/>
      <c r="B74" s="61" t="s">
        <v>126</v>
      </c>
      <c r="C74" s="61"/>
      <c r="D74" s="23" t="s">
        <v>13</v>
      </c>
      <c r="E74" s="58">
        <v>99123.839999999997</v>
      </c>
    </row>
    <row r="75" spans="1:6" ht="37.5" customHeight="1" x14ac:dyDescent="0.25">
      <c r="A75" s="154" t="s">
        <v>194</v>
      </c>
      <c r="B75" s="155"/>
      <c r="C75" s="155"/>
      <c r="D75" s="155"/>
      <c r="E75" s="168"/>
    </row>
    <row r="76" spans="1:6" ht="47.25" x14ac:dyDescent="0.25">
      <c r="A76" s="169"/>
      <c r="B76" s="62" t="s">
        <v>91</v>
      </c>
      <c r="C76" s="23" t="s">
        <v>5</v>
      </c>
      <c r="D76" s="57" t="s">
        <v>260</v>
      </c>
      <c r="E76" s="8" t="s">
        <v>250</v>
      </c>
      <c r="F76" s="8" t="s">
        <v>255</v>
      </c>
    </row>
    <row r="77" spans="1:6" x14ac:dyDescent="0.25">
      <c r="A77" s="170"/>
      <c r="B77" s="62" t="s">
        <v>59</v>
      </c>
      <c r="C77" s="23" t="s">
        <v>5</v>
      </c>
      <c r="D77" s="57" t="s">
        <v>245</v>
      </c>
      <c r="E77" s="8" t="s">
        <v>245</v>
      </c>
      <c r="F77" s="8" t="s">
        <v>245</v>
      </c>
    </row>
    <row r="78" spans="1:6" x14ac:dyDescent="0.25">
      <c r="A78" s="170"/>
      <c r="B78" s="62" t="s">
        <v>122</v>
      </c>
      <c r="C78" s="23" t="s">
        <v>98</v>
      </c>
      <c r="D78" s="57">
        <f>3056.221+1674.16</f>
        <v>4730.3810000000003</v>
      </c>
      <c r="E78" s="8">
        <v>3056.221</v>
      </c>
      <c r="F78" s="8">
        <v>3056.221</v>
      </c>
    </row>
    <row r="79" spans="1:6" x14ac:dyDescent="0.25">
      <c r="A79" s="170"/>
      <c r="B79" s="62" t="s">
        <v>195</v>
      </c>
      <c r="C79" s="23" t="s">
        <v>13</v>
      </c>
      <c r="D79" s="63">
        <f>34885.87+19105.46</f>
        <v>53991.33</v>
      </c>
      <c r="E79" s="53">
        <v>32574.09</v>
      </c>
      <c r="F79" s="53">
        <v>32574.09</v>
      </c>
    </row>
    <row r="80" spans="1:6" x14ac:dyDescent="0.25">
      <c r="A80" s="170"/>
      <c r="B80" s="61" t="s">
        <v>196</v>
      </c>
      <c r="C80" s="23" t="s">
        <v>13</v>
      </c>
      <c r="D80" s="64">
        <f>31420.7+16887.6</f>
        <v>48308.3</v>
      </c>
      <c r="E80" s="65">
        <v>29377.91</v>
      </c>
      <c r="F80" s="65">
        <v>29377.91</v>
      </c>
    </row>
    <row r="81" spans="1:6" x14ac:dyDescent="0.25">
      <c r="A81" s="170"/>
      <c r="B81" s="61" t="s">
        <v>197</v>
      </c>
      <c r="C81" s="23" t="s">
        <v>13</v>
      </c>
      <c r="D81" s="64">
        <f>D79-D80</f>
        <v>5683.0299999999988</v>
      </c>
      <c r="E81" s="65">
        <f>E79-E80</f>
        <v>3196.1800000000003</v>
      </c>
      <c r="F81" s="65">
        <f>F79-F80</f>
        <v>3196.1800000000003</v>
      </c>
    </row>
    <row r="82" spans="1:6" ht="31.5" customHeight="1" x14ac:dyDescent="0.25">
      <c r="A82" s="170"/>
      <c r="B82" s="61" t="s">
        <v>200</v>
      </c>
      <c r="C82" s="165" t="s">
        <v>302</v>
      </c>
      <c r="D82" s="166"/>
      <c r="E82" s="166"/>
      <c r="F82" s="166"/>
    </row>
    <row r="83" spans="1:6" ht="31.5" customHeight="1" x14ac:dyDescent="0.25">
      <c r="A83" s="170"/>
      <c r="B83" s="61" t="s">
        <v>199</v>
      </c>
      <c r="C83" s="165" t="s">
        <v>302</v>
      </c>
      <c r="D83" s="166"/>
      <c r="E83" s="166"/>
      <c r="F83" s="166"/>
    </row>
    <row r="84" spans="1:6" ht="31.5" customHeight="1" x14ac:dyDescent="0.25">
      <c r="A84" s="170"/>
      <c r="B84" s="61" t="s">
        <v>198</v>
      </c>
      <c r="C84" s="165" t="s">
        <v>302</v>
      </c>
      <c r="D84" s="166"/>
      <c r="E84" s="167"/>
      <c r="F84" s="167"/>
    </row>
    <row r="85" spans="1:6" ht="31.5" x14ac:dyDescent="0.25">
      <c r="A85" s="171"/>
      <c r="B85" s="62" t="s">
        <v>201</v>
      </c>
      <c r="C85" s="23" t="s">
        <v>13</v>
      </c>
      <c r="D85" s="63">
        <v>0</v>
      </c>
      <c r="E85" s="133"/>
      <c r="F85" s="134"/>
    </row>
    <row r="86" spans="1:6" ht="27.75" customHeight="1" x14ac:dyDescent="0.25">
      <c r="A86" s="154" t="s">
        <v>202</v>
      </c>
      <c r="B86" s="155"/>
      <c r="C86" s="155"/>
      <c r="D86" s="155"/>
      <c r="E86" s="156"/>
      <c r="F86" s="138"/>
    </row>
    <row r="87" spans="1:6" x14ac:dyDescent="0.25">
      <c r="A87" s="103"/>
      <c r="B87" s="61" t="s">
        <v>190</v>
      </c>
      <c r="C87" s="61" t="s">
        <v>6</v>
      </c>
      <c r="D87" s="23">
        <v>0</v>
      </c>
      <c r="E87" s="135"/>
      <c r="F87" s="138"/>
    </row>
    <row r="88" spans="1:6" x14ac:dyDescent="0.25">
      <c r="A88" s="103"/>
      <c r="B88" s="61" t="s">
        <v>191</v>
      </c>
      <c r="C88" s="61" t="s">
        <v>6</v>
      </c>
      <c r="D88" s="23">
        <v>0</v>
      </c>
      <c r="E88" s="136"/>
      <c r="F88" s="138"/>
    </row>
    <row r="89" spans="1:6" x14ac:dyDescent="0.25">
      <c r="A89" s="103"/>
      <c r="B89" s="61" t="s">
        <v>192</v>
      </c>
      <c r="C89" s="61" t="s">
        <v>6</v>
      </c>
      <c r="D89" s="23">
        <v>0</v>
      </c>
      <c r="E89" s="137"/>
      <c r="F89" s="138"/>
    </row>
    <row r="90" spans="1:6" x14ac:dyDescent="0.25">
      <c r="A90" s="103"/>
      <c r="B90" s="61" t="s">
        <v>193</v>
      </c>
      <c r="C90" s="61" t="s">
        <v>13</v>
      </c>
      <c r="D90" s="23">
        <v>0</v>
      </c>
      <c r="E90" s="136"/>
      <c r="F90" s="138"/>
    </row>
    <row r="91" spans="1:6" ht="27.75" customHeight="1" x14ac:dyDescent="0.25">
      <c r="A91" s="154" t="s">
        <v>203</v>
      </c>
      <c r="B91" s="155"/>
      <c r="C91" s="155"/>
      <c r="D91" s="155"/>
      <c r="E91" s="156"/>
      <c r="F91" s="138"/>
    </row>
    <row r="92" spans="1:6" x14ac:dyDescent="0.25">
      <c r="A92" s="103"/>
      <c r="B92" s="61" t="s">
        <v>204</v>
      </c>
      <c r="C92" s="23" t="s">
        <v>6</v>
      </c>
      <c r="D92" s="57">
        <v>0</v>
      </c>
      <c r="E92" s="136"/>
    </row>
    <row r="93" spans="1:6" x14ac:dyDescent="0.25">
      <c r="A93" s="103"/>
      <c r="B93" s="61" t="s">
        <v>205</v>
      </c>
      <c r="C93" s="23" t="s">
        <v>6</v>
      </c>
      <c r="D93" s="57">
        <v>0</v>
      </c>
      <c r="E93" s="136"/>
    </row>
    <row r="94" spans="1:6" ht="31.5" x14ac:dyDescent="0.25">
      <c r="A94" s="103"/>
      <c r="B94" s="61" t="s">
        <v>206</v>
      </c>
      <c r="C94" s="23" t="s">
        <v>13</v>
      </c>
      <c r="D94" s="87">
        <v>0</v>
      </c>
      <c r="E94" s="137"/>
    </row>
    <row r="95" spans="1:6" x14ac:dyDescent="0.25">
      <c r="B95" s="1"/>
      <c r="C95" s="110"/>
    </row>
    <row r="96" spans="1:6" x14ac:dyDescent="0.25">
      <c r="B96" s="1" t="s">
        <v>298</v>
      </c>
      <c r="C96" s="110"/>
      <c r="E96" s="1" t="s">
        <v>299</v>
      </c>
    </row>
  </sheetData>
  <mergeCells count="16">
    <mergeCell ref="A86:E86"/>
    <mergeCell ref="A91:E91"/>
    <mergeCell ref="D1:F3"/>
    <mergeCell ref="A4:F4"/>
    <mergeCell ref="A30:E30"/>
    <mergeCell ref="B47:C47"/>
    <mergeCell ref="B48:C48"/>
    <mergeCell ref="B49:C49"/>
    <mergeCell ref="A51:F51"/>
    <mergeCell ref="A63:E63"/>
    <mergeCell ref="C82:F82"/>
    <mergeCell ref="C83:F83"/>
    <mergeCell ref="C84:F84"/>
    <mergeCell ref="A68:E68"/>
    <mergeCell ref="A75:E75"/>
    <mergeCell ref="A76:A85"/>
  </mergeCells>
  <pageMargins left="0.43307086614173229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2021-04-14T06:06:28Z</dcterms:modified>
</cp:coreProperties>
</file>