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62913"/>
</workbook>
</file>

<file path=xl/calcChain.xml><?xml version="1.0" encoding="utf-8"?>
<calcChain xmlns="http://schemas.openxmlformats.org/spreadsheetml/2006/main">
  <c r="D62" i="12" l="1"/>
  <c r="D61" i="12"/>
  <c r="C60" i="12" l="1"/>
  <c r="D49" i="12"/>
  <c r="C45" i="12"/>
  <c r="C38" i="12"/>
  <c r="C43" i="12"/>
  <c r="D27" i="12"/>
  <c r="D17" i="12"/>
  <c r="D15" i="12"/>
  <c r="D13" i="12" s="1"/>
  <c r="D48" i="12" l="1"/>
  <c r="F82" i="12" l="1"/>
  <c r="E81" i="12" l="1"/>
  <c r="E80" i="12"/>
  <c r="G81" i="12"/>
  <c r="G80" i="12"/>
  <c r="H82" i="12" l="1"/>
  <c r="G82" i="12"/>
  <c r="E79" i="12"/>
  <c r="E82" i="12" l="1"/>
  <c r="D30" i="5" l="1"/>
  <c r="D28" i="5"/>
</calcChain>
</file>

<file path=xl/sharedStrings.xml><?xml version="1.0" encoding="utf-8"?>
<sst xmlns="http://schemas.openxmlformats.org/spreadsheetml/2006/main" count="951" uniqueCount="353">
  <si>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</si>
  <si>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</si>
  <si>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</si>
  <si>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</si>
  <si>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</si>
  <si>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</si>
  <si>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</si>
  <si>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</si>
  <si>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</si>
  <si>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</si>
  <si>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</si>
  <si>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</si>
  <si>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</si>
  <si>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</si>
  <si>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</si>
  <si>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</si>
  <si>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</si>
  <si>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</si>
  <si>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</si>
  <si>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</si>
  <si>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</si>
  <si>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</si>
  <si>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</si>
  <si>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</si>
  <si>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</si>
  <si>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</si>
  <si>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</si>
  <si>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</si>
  <si>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</si>
  <si>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</si>
  <si>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</si>
  <si>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</si>
  <si>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</si>
  <si>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</si>
  <si>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</si>
  <si>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</si>
  <si>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</si>
  <si>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</si>
  <si>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</si>
  <si>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</si>
  <si>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</si>
  <si>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</si>
  <si>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</si>
  <si>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</si>
  <si>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</si>
  <si>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</si>
  <si>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</si>
  <si>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</si>
  <si>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</si>
  <si>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</si>
  <si>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</si>
  <si>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</si>
  <si>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</si>
  <si>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</si>
  <si>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</si>
  <si>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</si>
  <si>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</si>
  <si>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</si>
  <si>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</si>
  <si>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</si>
  <si>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</si>
  <si>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</si>
  <si>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</si>
  <si>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</si>
  <si>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</si>
  <si>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</si>
  <si>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</si>
  <si>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</si>
  <si>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</si>
  <si>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</si>
  <si>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</si>
  <si>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</si>
  <si>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</si>
  <si>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</si>
  <si>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</si>
  <si>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</si>
  <si>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</si>
  <si>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</si>
  <si>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</si>
  <si>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</si>
  <si>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</si>
  <si>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</si>
  <si>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</si>
  <si>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</si>
  <si>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</si>
  <si>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</si>
  <si>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</si>
  <si>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</si>
  <si>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</si>
  <si>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</si>
  <si>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</si>
  <si>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</si>
  <si>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</si>
  <si>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</si>
  <si>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</si>
  <si>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</si>
  <si>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</si>
  <si>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</si>
  <si>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</si>
  <si>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</si>
  <si>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</si>
  <si>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</si>
  <si>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</si>
  <si>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</si>
  <si>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</si>
  <si>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</si>
  <si>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</si>
  <si>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</si>
  <si>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</si>
  <si>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</si>
  <si>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</si>
  <si>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</si>
  <si>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</si>
  <si>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</si>
  <si>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</si>
  <si>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</si>
  <si>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</si>
  <si>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</si>
  <si>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</si>
  <si>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</si>
  <si>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</si>
  <si>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</si>
  <si>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</si>
  <si>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</si>
  <si>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</si>
  <si>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</si>
  <si>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</si>
  <si>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</si>
  <si>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</si>
  <si>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</si>
  <si>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</si>
  <si>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</si>
  <si>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</si>
  <si>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</si>
  <si>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</si>
  <si>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</si>
  <si>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</si>
  <si>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</si>
  <si>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</si>
  <si>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</si>
  <si>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</si>
  <si>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</si>
  <si>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</si>
  <si>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</si>
  <si>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</si>
  <si>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</si>
  <si>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</si>
  <si>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</si>
  <si>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</si>
  <si>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</si>
  <si>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</si>
  <si>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</si>
  <si>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</si>
  <si>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</si>
  <si>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</si>
  <si>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</si>
  <si>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</si>
  <si>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</si>
  <si>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</si>
  <si>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</si>
  <si>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</si>
  <si>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</si>
  <si>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</si>
  <si>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</si>
  <si>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</si>
  <si>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</si>
  <si>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</si>
  <si>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</si>
  <si>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</si>
  <si>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</si>
  <si>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</si>
  <si>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</si>
  <si>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</si>
  <si>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</si>
  <si>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</si>
  <si>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</si>
  <si>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</si>
  <si>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</si>
  <si>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</si>
  <si>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</si>
  <si>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</si>
  <si>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</si>
  <si>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</si>
  <si>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</si>
  <si>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</si>
  <si>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</si>
  <si>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</si>
  <si>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</si>
  <si>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</si>
  <si>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</si>
  <si>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</si>
  <si>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</si>
  <si>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</si>
  <si>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</si>
  <si>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</si>
  <si>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</si>
  <si>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</si>
  <si>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</si>
  <si>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</si>
  <si>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</si>
  <si>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</si>
  <si>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</si>
  <si>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</si>
  <si>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</si>
  <si>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</si>
  <si>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</si>
  <si>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</si>
  <si>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</si>
  <si>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</si>
  <si>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</si>
  <si>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</si>
  <si>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</si>
  <si>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</si>
  <si>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</si>
  <si>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</si>
  <si>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</si>
  <si>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</si>
  <si>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</si>
  <si>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</si>
  <si>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</si>
  <si>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</si>
  <si>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</si>
  <si>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</si>
  <si>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</si>
  <si>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</si>
  <si>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</si>
  <si>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</si>
  <si>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</si>
  <si>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</si>
  <si>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</si>
  <si>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</si>
  <si>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</si>
  <si>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</si>
  <si>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</si>
  <si>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</si>
  <si>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</si>
  <si>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</si>
  <si>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</si>
  <si>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</si>
  <si>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</si>
  <si>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</si>
  <si>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</si>
  <si>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</si>
  <si>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</si>
  <si>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</si>
  <si>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</si>
  <si>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</si>
  <si>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</si>
  <si>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</si>
  <si>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</si>
  <si>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</si>
  <si>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</si>
  <si>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</si>
  <si>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</si>
  <si>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</si>
  <si>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</si>
  <si>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</si>
  <si>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</si>
  <si>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</si>
  <si>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</si>
  <si>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</si>
  <si>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</si>
  <si>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</si>
  <si>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</si>
  <si>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</si>
  <si>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</si>
  <si>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</si>
  <si>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</si>
  <si>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</si>
  <si>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</si>
  <si>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</si>
  <si>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</si>
  <si>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</si>
  <si>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</si>
  <si>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</si>
  <si>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</si>
  <si>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</si>
  <si>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</si>
  <si>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</si>
  <si>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</si>
  <si>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</si>
  <si>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</si>
  <si>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</si>
  <si>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</si>
  <si>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</si>
  <si>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</si>
  <si>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</si>
  <si>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</si>
  <si>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</si>
  <si>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</si>
  <si>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</si>
  <si>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</si>
  <si>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</si>
  <si>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</si>
  <si>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</si>
  <si>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</si>
  <si>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</si>
  <si>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</si>
  <si>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</si>
  <si>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</si>
  <si>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</si>
  <si>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</si>
  <si>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</si>
  <si>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</si>
  <si>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</si>
  <si>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</si>
  <si>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</si>
  <si>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</si>
  <si>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</si>
  <si>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</si>
  <si>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Уборка балконных  (с 5 этажа) козырьков 2 шт.</t>
  </si>
  <si>
    <t xml:space="preserve">Очистка придомовой территории (стоянки) от 
слежавшегося снега с вывозом </t>
  </si>
  <si>
    <t>Содержание</t>
  </si>
  <si>
    <t>Тарифы на коммунальные услуги с 01.01.2019</t>
  </si>
  <si>
    <t>Ремонт межпанельных швов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</si>
  <si>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01.01.2020 г. по 31.12.2020 г.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</si>
  <si>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</si>
  <si>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</si>
  <si>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</si>
  <si>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Количество работ (услуг) в детальном перечне</t>
  </si>
  <si>
    <t>Дезинфекция мест общего пользования для профилатики короновируса</t>
  </si>
  <si>
    <t xml:space="preserve"> 1 раз в три дня</t>
  </si>
  <si>
    <t>Дезинсекция и дератизация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</si>
  <si>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</si>
  <si>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</si>
  <si>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графику</t>
  </si>
  <si>
    <t>после окончания отопительного периода</t>
  </si>
  <si>
    <t>Ежеквартально и по небходимости</t>
  </si>
  <si>
    <t>по необходимости</t>
  </si>
  <si>
    <t>2 раза в год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</si>
  <si>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</si>
  <si>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</si>
  <si>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</si>
  <si>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</si>
  <si>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Сумма расходов по статье текущий ремонт за 2020 г.</t>
  </si>
  <si>
    <t>Замена трубопровода системы водоотведения (канализации) в подвальном помещении</t>
  </si>
  <si>
    <t>6м диам 100мм</t>
  </si>
  <si>
    <t>Замена трубопровода системы горячего водоснабжения в подвальном помещении</t>
  </si>
  <si>
    <t>20мм 5м</t>
  </si>
  <si>
    <t>Косметический ремонт подъезда</t>
  </si>
  <si>
    <t>смета</t>
  </si>
  <si>
    <t>Ремонт гидроизоляции кровли</t>
  </si>
  <si>
    <t>10 м2</t>
  </si>
  <si>
    <t>Изготовление и доставка мусорного контейнера</t>
  </si>
  <si>
    <t>1 шт</t>
  </si>
  <si>
    <t xml:space="preserve">Замена светодиодного светильника в тамбуре 9 кв </t>
  </si>
  <si>
    <t>1 щт</t>
  </si>
  <si>
    <t>Ремонт теплового пункта</t>
  </si>
  <si>
    <t>Кран шаровой Ду32 мм 2 шт                 Кран шаровой Ду50 мм1 шт     Кран шаровой Ду15 мм 3 шт                                                                                                                  Манометр МП 100 1 шт</t>
  </si>
  <si>
    <t>кв.19-26м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</si>
  <si>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</si>
  <si>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</si>
  <si>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Главный инженер ООО "Прибайкальская"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</si>
</sst>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 vertical="center" wrapText="1"/>
    </xf>
    <xf numFmtId="2" fontId="17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6">
          <cell r="C16">
            <v>144530.4</v>
          </cell>
          <cell r="E16">
            <v>129787.75</v>
          </cell>
          <cell r="G16">
            <v>49689</v>
          </cell>
          <cell r="I16">
            <v>47698.79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5" t="s">
        <v>132</v>
      </c>
      <c r="B1" s="85"/>
      <c r="C1" s="85"/>
      <c r="D1" s="85"/>
    </row>
    <row r="2" spans="1:4" s="14" customFormat="1" x14ac:dyDescent="0.25"/>
    <row r="3" spans="1:4" s="14" customFormat="1" x14ac:dyDescent="0.25">
      <c r="A3" s="86" t="s">
        <v>14</v>
      </c>
      <c r="B3" s="86"/>
      <c r="C3" s="86"/>
      <c r="D3" s="8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84" t="s">
        <v>15</v>
      </c>
      <c r="B7" s="84"/>
      <c r="C7" s="84"/>
      <c r="D7" s="8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4" t="s">
        <v>39</v>
      </c>
      <c r="B10" s="84"/>
      <c r="C10" s="84"/>
      <c r="D10" s="8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4" t="s">
        <v>19</v>
      </c>
      <c r="B12" s="84"/>
      <c r="C12" s="84"/>
      <c r="D12" s="84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4" t="s">
        <v>30</v>
      </c>
      <c r="B37" s="84"/>
      <c r="C37" s="84"/>
      <c r="D37" s="8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2" t="s">
        <v>83</v>
      </c>
      <c r="B1" s="92"/>
      <c r="C1" s="92"/>
      <c r="D1" s="9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84" t="s">
        <v>41</v>
      </c>
      <c r="B5" s="84"/>
      <c r="C5" s="84"/>
      <c r="D5" s="8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4" t="s">
        <v>173</v>
      </c>
      <c r="B7" s="84"/>
      <c r="C7" s="84"/>
      <c r="D7" s="8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4" t="s">
        <v>84</v>
      </c>
      <c r="B10" s="84"/>
      <c r="C10" s="84"/>
      <c r="D10" s="8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88" t="s">
        <v>44</v>
      </c>
      <c r="B12" s="88"/>
      <c r="C12" s="88"/>
      <c r="D12" s="8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88" t="s">
        <v>47</v>
      </c>
      <c r="B15" s="88"/>
      <c r="C15" s="88"/>
      <c r="D15" s="8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4" t="s">
        <v>49</v>
      </c>
      <c r="B17" s="84"/>
      <c r="C17" s="84"/>
      <c r="D17" s="8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4" t="s">
        <v>85</v>
      </c>
      <c r="B20" s="84"/>
      <c r="C20" s="84"/>
      <c r="D20" s="8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7" t="s">
        <v>55</v>
      </c>
      <c r="B24" s="87"/>
      <c r="C24" s="87"/>
      <c r="D24" s="87"/>
    </row>
    <row r="25" spans="1:4" s="6" customFormat="1" ht="20.100000000000001" customHeight="1" x14ac:dyDescent="0.25">
      <c r="A25" s="89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0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90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90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90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1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89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90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90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0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9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1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89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90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90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0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1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88" t="s">
        <v>62</v>
      </c>
      <c r="B43" s="88"/>
      <c r="C43" s="88"/>
      <c r="D43" s="8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8" t="s">
        <v>65</v>
      </c>
      <c r="B46" s="88"/>
      <c r="C46" s="88"/>
      <c r="D46" s="8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88" t="s">
        <v>67</v>
      </c>
      <c r="B48" s="88"/>
      <c r="C48" s="88"/>
      <c r="D48" s="8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88" t="s">
        <v>69</v>
      </c>
      <c r="B50" s="88"/>
      <c r="C50" s="88"/>
      <c r="D50" s="8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4" t="s">
        <v>71</v>
      </c>
      <c r="B52" s="84"/>
      <c r="C52" s="84"/>
      <c r="D52" s="8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8" t="s">
        <v>74</v>
      </c>
      <c r="B55" s="88"/>
      <c r="C55" s="88"/>
      <c r="D55" s="8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88" t="s">
        <v>76</v>
      </c>
      <c r="B57" s="88"/>
      <c r="C57" s="88"/>
      <c r="D57" s="8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88" t="s">
        <v>78</v>
      </c>
      <c r="B59" s="88"/>
      <c r="C59" s="88"/>
      <c r="D59" s="8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88" t="s">
        <v>80</v>
      </c>
      <c r="B61" s="88"/>
      <c r="C61" s="88"/>
      <c r="D61" s="8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84" t="s">
        <v>86</v>
      </c>
      <c r="B63" s="84"/>
      <c r="C63" s="84"/>
      <c r="D63" s="8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5" t="s">
        <v>90</v>
      </c>
      <c r="B1" s="85"/>
      <c r="C1" s="85"/>
      <c r="D1" s="8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89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0"/>
      <c r="B8" s="3" t="s">
        <v>175</v>
      </c>
      <c r="C8" s="5" t="s">
        <v>5</v>
      </c>
      <c r="D8" s="28"/>
    </row>
    <row r="9" spans="1:4" s="6" customFormat="1" ht="34.5" customHeight="1" x14ac:dyDescent="0.25">
      <c r="A9" s="90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0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91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89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90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90"/>
      <c r="B14" s="7" t="s">
        <v>88</v>
      </c>
      <c r="C14" s="5" t="s">
        <v>13</v>
      </c>
      <c r="D14" s="53" t="s">
        <v>277</v>
      </c>
    </row>
    <row r="15" spans="1:4" ht="31.5" x14ac:dyDescent="0.25">
      <c r="A15" s="90"/>
      <c r="B15" s="3" t="s">
        <v>175</v>
      </c>
      <c r="C15" s="5" t="s">
        <v>5</v>
      </c>
      <c r="D15" s="28"/>
    </row>
    <row r="16" spans="1:4" ht="31.5" x14ac:dyDescent="0.25">
      <c r="A16" s="90"/>
      <c r="B16" s="3" t="s">
        <v>176</v>
      </c>
      <c r="C16" s="5" t="s">
        <v>5</v>
      </c>
      <c r="D16" s="28" t="s">
        <v>17</v>
      </c>
    </row>
    <row r="17" spans="1:4" x14ac:dyDescent="0.25">
      <c r="A17" s="90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91"/>
      <c r="B18" s="51" t="s">
        <v>89</v>
      </c>
      <c r="C18" s="30" t="s">
        <v>5</v>
      </c>
      <c r="D18" s="31" t="s">
        <v>268</v>
      </c>
    </row>
    <row r="19" spans="1:4" x14ac:dyDescent="0.25">
      <c r="A19" s="89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90"/>
      <c r="B20" s="7" t="s">
        <v>59</v>
      </c>
      <c r="C20" s="5" t="s">
        <v>5</v>
      </c>
      <c r="D20" s="28" t="s">
        <v>243</v>
      </c>
    </row>
    <row r="21" spans="1:4" ht="30" x14ac:dyDescent="0.25">
      <c r="A21" s="90"/>
      <c r="B21" s="7" t="s">
        <v>88</v>
      </c>
      <c r="C21" s="5" t="s">
        <v>13</v>
      </c>
      <c r="D21" s="53" t="s">
        <v>277</v>
      </c>
    </row>
    <row r="22" spans="1:4" ht="31.5" x14ac:dyDescent="0.25">
      <c r="A22" s="90"/>
      <c r="B22" s="3" t="s">
        <v>175</v>
      </c>
      <c r="C22" s="5" t="s">
        <v>5</v>
      </c>
      <c r="D22" s="28"/>
    </row>
    <row r="23" spans="1:4" ht="31.5" x14ac:dyDescent="0.25">
      <c r="A23" s="90"/>
      <c r="B23" s="3" t="s">
        <v>176</v>
      </c>
      <c r="C23" s="5" t="s">
        <v>5</v>
      </c>
      <c r="D23" s="28" t="s">
        <v>17</v>
      </c>
    </row>
    <row r="24" spans="1:4" x14ac:dyDescent="0.25">
      <c r="A24" s="90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91"/>
      <c r="B25" s="51" t="s">
        <v>89</v>
      </c>
      <c r="C25" s="30" t="s">
        <v>5</v>
      </c>
      <c r="D25" s="31" t="s">
        <v>268</v>
      </c>
    </row>
    <row r="26" spans="1:4" ht="31.5" x14ac:dyDescent="0.25">
      <c r="A26" s="89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90"/>
      <c r="B27" s="7" t="s">
        <v>59</v>
      </c>
      <c r="C27" s="5" t="s">
        <v>5</v>
      </c>
      <c r="D27" s="28" t="s">
        <v>243</v>
      </c>
    </row>
    <row r="28" spans="1:4" ht="30" x14ac:dyDescent="0.25">
      <c r="A28" s="90"/>
      <c r="B28" s="7" t="s">
        <v>88</v>
      </c>
      <c r="C28" s="5" t="s">
        <v>13</v>
      </c>
      <c r="D28" s="53" t="s">
        <v>277</v>
      </c>
    </row>
    <row r="29" spans="1:4" ht="31.5" x14ac:dyDescent="0.25">
      <c r="A29" s="90"/>
      <c r="B29" s="3" t="s">
        <v>175</v>
      </c>
      <c r="C29" s="5" t="s">
        <v>5</v>
      </c>
      <c r="D29" s="28"/>
    </row>
    <row r="30" spans="1:4" ht="31.5" x14ac:dyDescent="0.25">
      <c r="A30" s="90"/>
      <c r="B30" s="3" t="s">
        <v>176</v>
      </c>
      <c r="C30" s="5" t="s">
        <v>5</v>
      </c>
      <c r="D30" s="28" t="s">
        <v>17</v>
      </c>
    </row>
    <row r="31" spans="1:4" x14ac:dyDescent="0.25">
      <c r="A31" s="90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91"/>
      <c r="B32" s="51" t="s">
        <v>89</v>
      </c>
      <c r="C32" s="30" t="s">
        <v>5</v>
      </c>
      <c r="D32" s="31" t="s">
        <v>268</v>
      </c>
    </row>
    <row r="33" spans="1:4" ht="31.5" x14ac:dyDescent="0.25">
      <c r="A33" s="89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90"/>
      <c r="B34" s="7" t="s">
        <v>59</v>
      </c>
      <c r="C34" s="5" t="s">
        <v>5</v>
      </c>
      <c r="D34" s="28"/>
    </row>
    <row r="35" spans="1:4" ht="30" x14ac:dyDescent="0.25">
      <c r="A35" s="90"/>
      <c r="B35" s="7" t="s">
        <v>88</v>
      </c>
      <c r="C35" s="5" t="s">
        <v>13</v>
      </c>
      <c r="D35" s="53" t="s">
        <v>277</v>
      </c>
    </row>
    <row r="36" spans="1:4" ht="31.5" x14ac:dyDescent="0.25">
      <c r="A36" s="90"/>
      <c r="B36" s="3" t="s">
        <v>175</v>
      </c>
      <c r="C36" s="5" t="s">
        <v>5</v>
      </c>
      <c r="D36" s="28"/>
    </row>
    <row r="37" spans="1:4" ht="31.5" x14ac:dyDescent="0.25">
      <c r="A37" s="90"/>
      <c r="B37" s="3" t="s">
        <v>176</v>
      </c>
      <c r="C37" s="5" t="s">
        <v>5</v>
      </c>
      <c r="D37" s="28" t="s">
        <v>17</v>
      </c>
    </row>
    <row r="38" spans="1:4" x14ac:dyDescent="0.25">
      <c r="A38" s="90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91"/>
      <c r="B39" s="51" t="s">
        <v>89</v>
      </c>
      <c r="C39" s="30" t="s">
        <v>5</v>
      </c>
      <c r="D39" s="31" t="s">
        <v>268</v>
      </c>
    </row>
    <row r="40" spans="1:4" ht="47.25" x14ac:dyDescent="0.25">
      <c r="A40" s="89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90"/>
      <c r="B41" s="7" t="s">
        <v>59</v>
      </c>
      <c r="C41" s="5" t="s">
        <v>5</v>
      </c>
      <c r="D41" s="28" t="s">
        <v>244</v>
      </c>
    </row>
    <row r="42" spans="1:4" ht="30" x14ac:dyDescent="0.25">
      <c r="A42" s="90"/>
      <c r="B42" s="7" t="s">
        <v>88</v>
      </c>
      <c r="C42" s="5" t="s">
        <v>13</v>
      </c>
      <c r="D42" s="53" t="s">
        <v>277</v>
      </c>
    </row>
    <row r="43" spans="1:4" ht="31.5" x14ac:dyDescent="0.25">
      <c r="A43" s="90"/>
      <c r="B43" s="3" t="s">
        <v>175</v>
      </c>
      <c r="C43" s="5" t="s">
        <v>5</v>
      </c>
      <c r="D43" s="28"/>
    </row>
    <row r="44" spans="1:4" ht="31.5" x14ac:dyDescent="0.25">
      <c r="A44" s="90"/>
      <c r="B44" s="3" t="s">
        <v>176</v>
      </c>
      <c r="C44" s="5" t="s">
        <v>5</v>
      </c>
      <c r="D44" s="28" t="s">
        <v>17</v>
      </c>
    </row>
    <row r="45" spans="1:4" x14ac:dyDescent="0.25">
      <c r="A45" s="90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91"/>
      <c r="B46" s="51" t="s">
        <v>89</v>
      </c>
      <c r="C46" s="30" t="s">
        <v>5</v>
      </c>
      <c r="D46" s="31" t="s">
        <v>268</v>
      </c>
    </row>
    <row r="47" spans="1:4" x14ac:dyDescent="0.25">
      <c r="A47" s="89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90"/>
      <c r="B48" s="7" t="s">
        <v>59</v>
      </c>
      <c r="C48" s="5" t="s">
        <v>5</v>
      </c>
      <c r="D48" s="28" t="s">
        <v>245</v>
      </c>
    </row>
    <row r="49" spans="1:4" ht="30" x14ac:dyDescent="0.25">
      <c r="A49" s="90"/>
      <c r="B49" s="7" t="s">
        <v>88</v>
      </c>
      <c r="C49" s="5" t="s">
        <v>13</v>
      </c>
      <c r="D49" s="53" t="s">
        <v>277</v>
      </c>
    </row>
    <row r="50" spans="1:4" ht="31.5" x14ac:dyDescent="0.25">
      <c r="A50" s="90"/>
      <c r="B50" s="3" t="s">
        <v>175</v>
      </c>
      <c r="C50" s="5" t="s">
        <v>5</v>
      </c>
      <c r="D50" s="28"/>
    </row>
    <row r="51" spans="1:4" ht="31.5" x14ac:dyDescent="0.25">
      <c r="A51" s="90"/>
      <c r="B51" s="3" t="s">
        <v>176</v>
      </c>
      <c r="C51" s="5" t="s">
        <v>5</v>
      </c>
      <c r="D51" s="28" t="s">
        <v>17</v>
      </c>
    </row>
    <row r="52" spans="1:4" x14ac:dyDescent="0.25">
      <c r="A52" s="90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91"/>
      <c r="B53" s="51" t="s">
        <v>89</v>
      </c>
      <c r="C53" s="30" t="s">
        <v>5</v>
      </c>
      <c r="D53" s="31" t="s">
        <v>268</v>
      </c>
    </row>
    <row r="54" spans="1:4" x14ac:dyDescent="0.25">
      <c r="A54" s="89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90"/>
      <c r="B55" s="7" t="s">
        <v>59</v>
      </c>
      <c r="C55" s="5" t="s">
        <v>5</v>
      </c>
      <c r="D55" s="28" t="s">
        <v>243</v>
      </c>
    </row>
    <row r="56" spans="1:4" ht="30" x14ac:dyDescent="0.25">
      <c r="A56" s="90"/>
      <c r="B56" s="7" t="s">
        <v>88</v>
      </c>
      <c r="C56" s="5" t="s">
        <v>13</v>
      </c>
      <c r="D56" s="53" t="s">
        <v>277</v>
      </c>
    </row>
    <row r="57" spans="1:4" ht="31.5" x14ac:dyDescent="0.25">
      <c r="A57" s="90"/>
      <c r="B57" s="3" t="s">
        <v>175</v>
      </c>
      <c r="C57" s="5" t="s">
        <v>5</v>
      </c>
      <c r="D57" s="28"/>
    </row>
    <row r="58" spans="1:4" ht="31.5" x14ac:dyDescent="0.25">
      <c r="A58" s="90"/>
      <c r="B58" s="3" t="s">
        <v>176</v>
      </c>
      <c r="C58" s="5" t="s">
        <v>5</v>
      </c>
      <c r="D58" s="28" t="s">
        <v>17</v>
      </c>
    </row>
    <row r="59" spans="1:4" x14ac:dyDescent="0.25">
      <c r="A59" s="90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91"/>
      <c r="B60" s="51" t="s">
        <v>89</v>
      </c>
      <c r="C60" s="30" t="s">
        <v>5</v>
      </c>
      <c r="D60" s="31" t="s">
        <v>268</v>
      </c>
    </row>
    <row r="61" spans="1:4" x14ac:dyDescent="0.25">
      <c r="A61" s="89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90"/>
      <c r="B62" s="7" t="s">
        <v>59</v>
      </c>
      <c r="C62" s="5" t="s">
        <v>5</v>
      </c>
      <c r="D62" s="28" t="s">
        <v>246</v>
      </c>
    </row>
    <row r="63" spans="1:4" ht="30" x14ac:dyDescent="0.25">
      <c r="A63" s="90"/>
      <c r="B63" s="7" t="s">
        <v>88</v>
      </c>
      <c r="C63" s="5" t="s">
        <v>13</v>
      </c>
      <c r="D63" s="53" t="s">
        <v>277</v>
      </c>
    </row>
    <row r="64" spans="1:4" ht="31.5" x14ac:dyDescent="0.25">
      <c r="A64" s="90"/>
      <c r="B64" s="3" t="s">
        <v>175</v>
      </c>
      <c r="C64" s="5" t="s">
        <v>5</v>
      </c>
      <c r="D64" s="28"/>
    </row>
    <row r="65" spans="1:4" ht="31.5" x14ac:dyDescent="0.25">
      <c r="A65" s="90"/>
      <c r="B65" s="3" t="s">
        <v>176</v>
      </c>
      <c r="C65" s="5" t="s">
        <v>5</v>
      </c>
      <c r="D65" s="28" t="s">
        <v>17</v>
      </c>
    </row>
    <row r="66" spans="1:4" x14ac:dyDescent="0.25">
      <c r="A66" s="90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91"/>
      <c r="B67" s="51" t="s">
        <v>89</v>
      </c>
      <c r="C67" s="30" t="s">
        <v>5</v>
      </c>
      <c r="D67" s="31" t="s">
        <v>268</v>
      </c>
    </row>
    <row r="68" spans="1:4" x14ac:dyDescent="0.25">
      <c r="A68" s="89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90"/>
      <c r="B69" s="7" t="s">
        <v>59</v>
      </c>
      <c r="C69" s="5" t="s">
        <v>5</v>
      </c>
      <c r="D69" s="28" t="s">
        <v>247</v>
      </c>
    </row>
    <row r="70" spans="1:4" ht="30" x14ac:dyDescent="0.25">
      <c r="A70" s="90"/>
      <c r="B70" s="7" t="s">
        <v>88</v>
      </c>
      <c r="C70" s="5" t="s">
        <v>13</v>
      </c>
      <c r="D70" s="53" t="s">
        <v>277</v>
      </c>
    </row>
    <row r="71" spans="1:4" ht="31.5" x14ac:dyDescent="0.25">
      <c r="A71" s="90"/>
      <c r="B71" s="3" t="s">
        <v>175</v>
      </c>
      <c r="C71" s="5" t="s">
        <v>5</v>
      </c>
      <c r="D71" s="28"/>
    </row>
    <row r="72" spans="1:4" ht="31.5" x14ac:dyDescent="0.25">
      <c r="A72" s="90"/>
      <c r="B72" s="3" t="s">
        <v>176</v>
      </c>
      <c r="C72" s="5" t="s">
        <v>5</v>
      </c>
      <c r="D72" s="28" t="s">
        <v>17</v>
      </c>
    </row>
    <row r="73" spans="1:4" x14ac:dyDescent="0.25">
      <c r="A73" s="90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91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89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90"/>
      <c r="B76" s="7" t="s">
        <v>59</v>
      </c>
      <c r="C76" s="5" t="s">
        <v>5</v>
      </c>
      <c r="D76" s="28"/>
    </row>
    <row r="77" spans="1:4" ht="30" x14ac:dyDescent="0.25">
      <c r="A77" s="90"/>
      <c r="B77" s="7" t="s">
        <v>88</v>
      </c>
      <c r="C77" s="5" t="s">
        <v>13</v>
      </c>
      <c r="D77" s="53" t="s">
        <v>277</v>
      </c>
    </row>
    <row r="78" spans="1:4" ht="31.5" x14ac:dyDescent="0.25">
      <c r="A78" s="90"/>
      <c r="B78" s="3" t="s">
        <v>175</v>
      </c>
      <c r="C78" s="5" t="s">
        <v>5</v>
      </c>
      <c r="D78" s="28"/>
    </row>
    <row r="79" spans="1:4" ht="31.5" x14ac:dyDescent="0.25">
      <c r="A79" s="90"/>
      <c r="B79" s="3" t="s">
        <v>176</v>
      </c>
      <c r="C79" s="5" t="s">
        <v>5</v>
      </c>
      <c r="D79" s="28" t="s">
        <v>17</v>
      </c>
    </row>
    <row r="80" spans="1:4" x14ac:dyDescent="0.25">
      <c r="A80" s="90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91"/>
      <c r="B81" s="51" t="s">
        <v>89</v>
      </c>
      <c r="C81" s="30" t="s">
        <v>5</v>
      </c>
      <c r="D81" s="31" t="s">
        <v>268</v>
      </c>
    </row>
    <row r="82" spans="1:4" ht="31.5" x14ac:dyDescent="0.25">
      <c r="A82" s="89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90"/>
      <c r="B83" s="7" t="s">
        <v>59</v>
      </c>
      <c r="C83" s="5" t="s">
        <v>5</v>
      </c>
      <c r="D83" s="28" t="s">
        <v>271</v>
      </c>
    </row>
    <row r="84" spans="1:4" x14ac:dyDescent="0.25">
      <c r="A84" s="90"/>
      <c r="B84" s="7" t="s">
        <v>88</v>
      </c>
      <c r="C84" s="5" t="s">
        <v>13</v>
      </c>
      <c r="D84" s="28">
        <v>600</v>
      </c>
    </row>
    <row r="85" spans="1:4" ht="31.5" x14ac:dyDescent="0.25">
      <c r="A85" s="90"/>
      <c r="B85" s="3" t="s">
        <v>175</v>
      </c>
      <c r="C85" s="5" t="s">
        <v>5</v>
      </c>
      <c r="D85" s="42">
        <v>41275</v>
      </c>
    </row>
    <row r="86" spans="1:4" ht="31.5" x14ac:dyDescent="0.25">
      <c r="A86" s="90"/>
      <c r="B86" s="3" t="s">
        <v>176</v>
      </c>
      <c r="C86" s="5" t="s">
        <v>5</v>
      </c>
      <c r="D86" s="28" t="s">
        <v>17</v>
      </c>
    </row>
    <row r="87" spans="1:4" x14ac:dyDescent="0.25">
      <c r="A87" s="90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91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5" t="s">
        <v>100</v>
      </c>
      <c r="B1" s="85"/>
      <c r="C1" s="85"/>
      <c r="D1" s="85"/>
    </row>
    <row r="2" spans="1:4" ht="26.25" x14ac:dyDescent="0.4">
      <c r="B2" s="96" t="s">
        <v>313</v>
      </c>
      <c r="C2" s="96"/>
      <c r="D2" s="9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7" t="s">
        <v>183</v>
      </c>
      <c r="B8" s="87"/>
      <c r="C8" s="87"/>
      <c r="D8" s="87"/>
    </row>
    <row r="9" spans="1:4" s="6" customFormat="1" ht="37.5" customHeight="1" x14ac:dyDescent="0.25">
      <c r="A9" s="89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90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1"/>
      <c r="B13" s="44" t="s">
        <v>103</v>
      </c>
      <c r="C13" s="30" t="s">
        <v>13</v>
      </c>
      <c r="D13" s="31">
        <v>400</v>
      </c>
    </row>
    <row r="14" spans="1:4" ht="31.5" x14ac:dyDescent="0.25">
      <c r="A14" s="89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90"/>
      <c r="B15" s="7" t="s">
        <v>185</v>
      </c>
      <c r="C15" s="5" t="s">
        <v>5</v>
      </c>
      <c r="D15" s="28">
        <v>3849011544</v>
      </c>
    </row>
    <row r="16" spans="1:4" x14ac:dyDescent="0.25">
      <c r="A16" s="90"/>
      <c r="B16" s="7" t="s">
        <v>101</v>
      </c>
      <c r="C16" s="5" t="s">
        <v>5</v>
      </c>
      <c r="D16" s="28" t="s">
        <v>281</v>
      </c>
    </row>
    <row r="17" spans="1:4" x14ac:dyDescent="0.25">
      <c r="A17" s="90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1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2" t="s">
        <v>109</v>
      </c>
      <c r="B1" s="92"/>
      <c r="C1" s="92"/>
      <c r="D1" s="9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8" t="s">
        <v>105</v>
      </c>
      <c r="B5" s="88"/>
      <c r="C5" s="88"/>
      <c r="D5" s="8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264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2" t="s">
        <v>112</v>
      </c>
      <c r="B1" s="92"/>
      <c r="C1" s="92"/>
      <c r="D1" s="9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zoomScale="130" zoomScaleNormal="130" workbookViewId="0">
      <selection activeCell="E26" sqref="E26"/>
    </sheetView>
  </sheetViews>
  <sheetFormatPr defaultRowHeight="15.75" x14ac:dyDescent="0.25"/>
  <cols>
    <col min="1" max="1" width="5.85546875" style="125" customWidth="1"/>
    <col min="2" max="2" width="47.28515625" style="16" customWidth="1"/>
    <col min="3" max="3" width="15.5703125" style="16" customWidth="1"/>
    <col min="4" max="4" width="23.85546875" style="1" customWidth="1"/>
    <col min="5" max="5" width="17.5703125" style="1" customWidth="1"/>
    <col min="6" max="7" width="11.42578125" style="1" customWidth="1"/>
    <col min="8" max="8" width="12" style="1" customWidth="1"/>
    <col min="9" max="16384" width="9.140625" style="1"/>
  </cols>
  <sheetData>
    <row r="1" spans="1:8" ht="36.75" customHeight="1" x14ac:dyDescent="0.25">
      <c r="D1" s="99" t="s">
        <v>294</v>
      </c>
      <c r="E1" s="99"/>
      <c r="F1" s="82"/>
      <c r="G1" s="82"/>
      <c r="H1" s="82"/>
    </row>
    <row r="2" spans="1:8" ht="18.75" x14ac:dyDescent="0.3">
      <c r="B2" s="80"/>
      <c r="C2" s="80"/>
      <c r="D2" s="99"/>
      <c r="E2" s="99"/>
      <c r="F2" s="82"/>
      <c r="G2" s="82"/>
      <c r="H2" s="82"/>
    </row>
    <row r="3" spans="1:8" ht="35.25" customHeight="1" x14ac:dyDescent="0.3">
      <c r="B3" s="81"/>
      <c r="C3" s="81"/>
      <c r="D3" s="99"/>
      <c r="E3" s="99"/>
      <c r="F3" s="82"/>
      <c r="G3" s="82"/>
      <c r="H3" s="82"/>
    </row>
    <row r="4" spans="1:8" s="6" customFormat="1" ht="20.100000000000001" customHeight="1" x14ac:dyDescent="0.25">
      <c r="A4" s="125"/>
      <c r="B4" s="16"/>
      <c r="C4" s="16"/>
      <c r="D4" s="99"/>
      <c r="E4" s="99"/>
      <c r="F4" s="82"/>
      <c r="G4" s="82"/>
      <c r="H4" s="82"/>
    </row>
    <row r="5" spans="1:8" s="6" customFormat="1" ht="56.25" customHeight="1" x14ac:dyDescent="0.25">
      <c r="A5" s="100" t="s">
        <v>315</v>
      </c>
      <c r="B5" s="100"/>
      <c r="C5" s="100"/>
      <c r="D5" s="100"/>
      <c r="E5" s="113"/>
      <c r="F5" s="83"/>
      <c r="G5" s="1"/>
      <c r="H5" s="1"/>
    </row>
    <row r="6" spans="1:8" s="6" customFormat="1" ht="20.100000000000001" customHeight="1" x14ac:dyDescent="0.25">
      <c r="A6" s="126" t="s">
        <v>0</v>
      </c>
      <c r="B6" s="17" t="s">
        <v>1</v>
      </c>
      <c r="C6" s="2" t="s">
        <v>2</v>
      </c>
      <c r="D6" s="2" t="s">
        <v>3</v>
      </c>
      <c r="E6" s="114"/>
      <c r="F6" s="1"/>
      <c r="G6" s="1"/>
      <c r="H6" s="1"/>
    </row>
    <row r="7" spans="1:8" s="6" customFormat="1" ht="20.25" customHeight="1" x14ac:dyDescent="0.25">
      <c r="A7" s="127">
        <v>1</v>
      </c>
      <c r="B7" s="18" t="s">
        <v>4</v>
      </c>
      <c r="C7" s="5" t="s">
        <v>5</v>
      </c>
      <c r="D7" s="48">
        <v>44285</v>
      </c>
      <c r="E7" s="109"/>
    </row>
    <row r="8" spans="1:8" s="6" customFormat="1" ht="19.5" customHeight="1" x14ac:dyDescent="0.25">
      <c r="A8" s="127">
        <v>2</v>
      </c>
      <c r="B8" s="18" t="s">
        <v>113</v>
      </c>
      <c r="C8" s="5" t="s">
        <v>5</v>
      </c>
      <c r="D8" s="48">
        <v>43831</v>
      </c>
      <c r="E8" s="109"/>
    </row>
    <row r="9" spans="1:8" s="6" customFormat="1" ht="20.100000000000001" customHeight="1" x14ac:dyDescent="0.25">
      <c r="A9" s="127">
        <v>3</v>
      </c>
      <c r="B9" s="18" t="s">
        <v>114</v>
      </c>
      <c r="C9" s="5" t="s">
        <v>5</v>
      </c>
      <c r="D9" s="48">
        <v>44196</v>
      </c>
      <c r="E9" s="109"/>
    </row>
    <row r="10" spans="1:8" s="6" customFormat="1" ht="33" customHeight="1" x14ac:dyDescent="0.25">
      <c r="A10" s="127">
        <v>4</v>
      </c>
      <c r="B10" s="19" t="s">
        <v>115</v>
      </c>
      <c r="C10" s="5" t="s">
        <v>13</v>
      </c>
      <c r="D10" s="5"/>
      <c r="E10" s="110"/>
    </row>
    <row r="11" spans="1:8" s="6" customFormat="1" ht="20.100000000000001" customHeight="1" x14ac:dyDescent="0.25">
      <c r="A11" s="127">
        <v>5</v>
      </c>
      <c r="B11" s="9" t="s">
        <v>125</v>
      </c>
      <c r="C11" s="5" t="s">
        <v>13</v>
      </c>
      <c r="D11" s="5">
        <v>0</v>
      </c>
      <c r="E11" s="110"/>
    </row>
    <row r="12" spans="1:8" s="6" customFormat="1" ht="20.100000000000001" customHeight="1" x14ac:dyDescent="0.25">
      <c r="A12" s="127">
        <v>6</v>
      </c>
      <c r="B12" s="9" t="s">
        <v>126</v>
      </c>
      <c r="C12" s="5" t="s">
        <v>13</v>
      </c>
      <c r="D12" s="58">
        <v>179117.19</v>
      </c>
      <c r="E12" s="111"/>
    </row>
    <row r="13" spans="1:8" s="6" customFormat="1" ht="20.100000000000001" customHeight="1" x14ac:dyDescent="0.25">
      <c r="A13" s="127">
        <v>7</v>
      </c>
      <c r="B13" s="19" t="s">
        <v>186</v>
      </c>
      <c r="C13" s="5" t="s">
        <v>13</v>
      </c>
      <c r="D13" s="49">
        <f>D14+D15</f>
        <v>194219.4</v>
      </c>
      <c r="E13" s="112"/>
    </row>
    <row r="14" spans="1:8" s="6" customFormat="1" ht="20.25" customHeight="1" x14ac:dyDescent="0.25">
      <c r="A14" s="127">
        <v>8</v>
      </c>
      <c r="B14" s="9" t="s">
        <v>127</v>
      </c>
      <c r="C14" s="5" t="s">
        <v>13</v>
      </c>
      <c r="D14" s="60">
        <v>144530.4</v>
      </c>
      <c r="E14" s="112"/>
    </row>
    <row r="15" spans="1:8" s="6" customFormat="1" ht="20.25" customHeight="1" x14ac:dyDescent="0.25">
      <c r="A15" s="127">
        <v>9</v>
      </c>
      <c r="B15" s="9" t="s">
        <v>128</v>
      </c>
      <c r="C15" s="5" t="s">
        <v>13</v>
      </c>
      <c r="D15" s="60">
        <f>[1]TDSheet!$G$16</f>
        <v>49689</v>
      </c>
      <c r="E15" s="112"/>
    </row>
    <row r="16" spans="1:8" s="6" customFormat="1" ht="20.25" customHeight="1" x14ac:dyDescent="0.25">
      <c r="A16" s="127">
        <v>10</v>
      </c>
      <c r="B16" s="19" t="s">
        <v>116</v>
      </c>
      <c r="C16" s="5" t="s">
        <v>13</v>
      </c>
      <c r="D16" s="49"/>
      <c r="E16" s="112"/>
    </row>
    <row r="17" spans="1:5" s="6" customFormat="1" ht="20.100000000000001" customHeight="1" x14ac:dyDescent="0.25">
      <c r="A17" s="127">
        <v>11</v>
      </c>
      <c r="B17" s="9" t="s">
        <v>187</v>
      </c>
      <c r="C17" s="5" t="s">
        <v>13</v>
      </c>
      <c r="D17" s="49">
        <f>D18+D19</f>
        <v>166759.32</v>
      </c>
      <c r="E17" s="112"/>
    </row>
    <row r="18" spans="1:5" s="6" customFormat="1" ht="21" customHeight="1" x14ac:dyDescent="0.25">
      <c r="A18" s="127"/>
      <c r="B18" s="9" t="s">
        <v>295</v>
      </c>
      <c r="C18" s="5"/>
      <c r="D18" s="60">
        <v>123638.21</v>
      </c>
      <c r="E18" s="112"/>
    </row>
    <row r="19" spans="1:5" s="6" customFormat="1" ht="20.100000000000001" customHeight="1" x14ac:dyDescent="0.25">
      <c r="A19" s="127"/>
      <c r="B19" s="9" t="s">
        <v>296</v>
      </c>
      <c r="C19" s="5"/>
      <c r="D19" s="60">
        <v>43121.11</v>
      </c>
      <c r="E19" s="112"/>
    </row>
    <row r="20" spans="1:5" s="6" customFormat="1" ht="20.100000000000001" customHeight="1" x14ac:dyDescent="0.25">
      <c r="A20" s="127">
        <v>12</v>
      </c>
      <c r="B20" s="9" t="s">
        <v>188</v>
      </c>
      <c r="C20" s="5" t="s">
        <v>13</v>
      </c>
      <c r="D20" s="5">
        <v>0</v>
      </c>
      <c r="E20" s="110"/>
    </row>
    <row r="21" spans="1:5" s="6" customFormat="1" ht="30" customHeight="1" x14ac:dyDescent="0.25">
      <c r="A21" s="127">
        <v>13</v>
      </c>
      <c r="B21" s="9" t="s">
        <v>129</v>
      </c>
      <c r="C21" s="5" t="s">
        <v>13</v>
      </c>
      <c r="D21" s="5">
        <v>0</v>
      </c>
      <c r="E21" s="110"/>
    </row>
    <row r="22" spans="1:5" s="6" customFormat="1" ht="20.100000000000001" customHeight="1" x14ac:dyDescent="0.25">
      <c r="A22" s="127">
        <v>14</v>
      </c>
      <c r="B22" s="9" t="s">
        <v>130</v>
      </c>
      <c r="C22" s="5" t="s">
        <v>13</v>
      </c>
      <c r="D22" s="5">
        <v>0</v>
      </c>
      <c r="E22" s="110"/>
    </row>
    <row r="23" spans="1:5" s="6" customFormat="1" ht="20.100000000000001" customHeight="1" x14ac:dyDescent="0.25">
      <c r="A23" s="127">
        <v>15</v>
      </c>
      <c r="B23" s="9" t="s">
        <v>131</v>
      </c>
      <c r="C23" s="5" t="s">
        <v>13</v>
      </c>
      <c r="D23" s="5">
        <v>0</v>
      </c>
      <c r="E23" s="110"/>
    </row>
    <row r="24" spans="1:5" s="6" customFormat="1" ht="32.25" customHeight="1" x14ac:dyDescent="0.25">
      <c r="A24" s="128">
        <v>16</v>
      </c>
      <c r="B24" s="61" t="s">
        <v>117</v>
      </c>
      <c r="C24" s="62" t="s">
        <v>13</v>
      </c>
      <c r="D24" s="63">
        <v>211920.45</v>
      </c>
      <c r="E24" s="112"/>
    </row>
    <row r="25" spans="1:5" s="6" customFormat="1" ht="35.25" customHeight="1" x14ac:dyDescent="0.25">
      <c r="A25" s="127">
        <v>17</v>
      </c>
      <c r="B25" s="19" t="s">
        <v>118</v>
      </c>
      <c r="C25" s="5" t="s">
        <v>13</v>
      </c>
      <c r="D25" s="49"/>
      <c r="E25" s="112"/>
    </row>
    <row r="26" spans="1:5" s="6" customFormat="1" ht="20.100000000000001" customHeight="1" x14ac:dyDescent="0.25">
      <c r="A26" s="127">
        <v>18</v>
      </c>
      <c r="B26" s="9" t="s">
        <v>123</v>
      </c>
      <c r="C26" s="5" t="s">
        <v>13</v>
      </c>
      <c r="D26" s="5">
        <v>0</v>
      </c>
      <c r="E26" s="112"/>
    </row>
    <row r="27" spans="1:5" s="6" customFormat="1" ht="20.100000000000001" customHeight="1" x14ac:dyDescent="0.25">
      <c r="A27" s="127">
        <v>19</v>
      </c>
      <c r="B27" s="9" t="s">
        <v>124</v>
      </c>
      <c r="C27" s="5" t="s">
        <v>13</v>
      </c>
      <c r="D27" s="49">
        <f>[1]TDSheet!$E$16+[1]TDSheet!$I$16</f>
        <v>177486.54</v>
      </c>
      <c r="E27" s="112"/>
    </row>
    <row r="28" spans="1:5" s="6" customFormat="1" ht="38.25" customHeight="1" x14ac:dyDescent="0.25">
      <c r="A28" s="115" t="s">
        <v>312</v>
      </c>
      <c r="B28" s="115"/>
      <c r="C28" s="115"/>
      <c r="D28" s="115"/>
      <c r="E28" s="115"/>
    </row>
    <row r="29" spans="1:5" s="6" customFormat="1" ht="38.25" customHeight="1" x14ac:dyDescent="0.25">
      <c r="A29" s="116" t="s">
        <v>316</v>
      </c>
      <c r="B29" s="116"/>
      <c r="C29" s="116"/>
      <c r="D29" s="116"/>
      <c r="E29" s="116"/>
    </row>
    <row r="30" spans="1:5" s="6" customFormat="1" ht="79.5" customHeight="1" x14ac:dyDescent="0.25">
      <c r="A30" s="129"/>
      <c r="B30" s="64" t="s">
        <v>297</v>
      </c>
      <c r="C30" s="65" t="s">
        <v>317</v>
      </c>
      <c r="D30" s="64" t="s">
        <v>318</v>
      </c>
      <c r="E30" s="64" t="s">
        <v>319</v>
      </c>
    </row>
    <row r="31" spans="1:5" s="6" customFormat="1" ht="33" customHeight="1" x14ac:dyDescent="0.25">
      <c r="A31" s="130">
        <v>1</v>
      </c>
      <c r="B31" s="76" t="s">
        <v>298</v>
      </c>
      <c r="C31" s="65">
        <v>36720</v>
      </c>
      <c r="D31" s="66" t="s">
        <v>248</v>
      </c>
      <c r="E31" s="129">
        <v>12</v>
      </c>
    </row>
    <row r="32" spans="1:5" s="6" customFormat="1" ht="36" customHeight="1" x14ac:dyDescent="0.25">
      <c r="A32" s="130">
        <v>2</v>
      </c>
      <c r="B32" s="76" t="s">
        <v>299</v>
      </c>
      <c r="C32" s="65">
        <v>22248</v>
      </c>
      <c r="D32" s="64" t="s">
        <v>325</v>
      </c>
      <c r="E32" s="129">
        <v>12</v>
      </c>
    </row>
    <row r="33" spans="1:8" s="6" customFormat="1" ht="20.25" customHeight="1" x14ac:dyDescent="0.25">
      <c r="A33" s="130">
        <v>3</v>
      </c>
      <c r="B33" s="77" t="s">
        <v>300</v>
      </c>
      <c r="C33" s="65">
        <v>9334.44</v>
      </c>
      <c r="D33" s="66" t="s">
        <v>267</v>
      </c>
      <c r="E33" s="129">
        <v>12</v>
      </c>
    </row>
    <row r="34" spans="1:8" s="6" customFormat="1" ht="53.25" customHeight="1" x14ac:dyDescent="0.25">
      <c r="A34" s="130">
        <v>4</v>
      </c>
      <c r="B34" s="77" t="s">
        <v>301</v>
      </c>
      <c r="C34" s="67">
        <v>4493.9520000000002</v>
      </c>
      <c r="D34" s="66" t="s">
        <v>248</v>
      </c>
      <c r="E34" s="129">
        <v>12</v>
      </c>
    </row>
    <row r="35" spans="1:8" s="6" customFormat="1" ht="100.5" customHeight="1" x14ac:dyDescent="0.25">
      <c r="A35" s="130">
        <v>5</v>
      </c>
      <c r="B35" s="77" t="s">
        <v>302</v>
      </c>
      <c r="C35" s="67">
        <v>21614.688000000002</v>
      </c>
      <c r="D35" s="66" t="s">
        <v>248</v>
      </c>
      <c r="E35" s="129">
        <v>12</v>
      </c>
      <c r="H35" s="68"/>
    </row>
    <row r="36" spans="1:8" s="6" customFormat="1" ht="63" customHeight="1" x14ac:dyDescent="0.25">
      <c r="A36" s="130">
        <v>6</v>
      </c>
      <c r="B36" s="76" t="s">
        <v>303</v>
      </c>
      <c r="C36" s="65">
        <v>3400</v>
      </c>
      <c r="D36" s="64" t="s">
        <v>326</v>
      </c>
      <c r="E36" s="129">
        <v>1</v>
      </c>
    </row>
    <row r="37" spans="1:8" s="6" customFormat="1" ht="54.75" customHeight="1" x14ac:dyDescent="0.25">
      <c r="A37" s="130">
        <v>7</v>
      </c>
      <c r="B37" s="77" t="s">
        <v>322</v>
      </c>
      <c r="C37" s="67">
        <v>5566.25</v>
      </c>
      <c r="D37" s="66" t="s">
        <v>327</v>
      </c>
      <c r="E37" s="129">
        <v>4</v>
      </c>
    </row>
    <row r="38" spans="1:8" s="6" customFormat="1" ht="38.25" customHeight="1" x14ac:dyDescent="0.25">
      <c r="A38" s="130">
        <v>8</v>
      </c>
      <c r="B38" s="77" t="s">
        <v>320</v>
      </c>
      <c r="C38" s="117">
        <f>1.3*2000</f>
        <v>2600</v>
      </c>
      <c r="D38" s="66" t="s">
        <v>321</v>
      </c>
      <c r="E38" s="129">
        <v>12</v>
      </c>
    </row>
    <row r="39" spans="1:8" s="6" customFormat="1" ht="44.25" customHeight="1" x14ac:dyDescent="0.25">
      <c r="A39" s="130">
        <v>9</v>
      </c>
      <c r="B39" s="78" t="s">
        <v>304</v>
      </c>
      <c r="C39" s="65">
        <v>5010.25</v>
      </c>
      <c r="D39" s="64" t="s">
        <v>328</v>
      </c>
      <c r="E39" s="129">
        <v>2</v>
      </c>
    </row>
    <row r="40" spans="1:8" s="6" customFormat="1" ht="121.5" customHeight="1" x14ac:dyDescent="0.25">
      <c r="A40" s="130">
        <v>10</v>
      </c>
      <c r="B40" s="77" t="s">
        <v>323</v>
      </c>
      <c r="C40" s="65">
        <v>4656.33</v>
      </c>
      <c r="D40" s="66" t="s">
        <v>248</v>
      </c>
      <c r="E40" s="129">
        <v>12</v>
      </c>
    </row>
    <row r="41" spans="1:8" s="6" customFormat="1" ht="30.75" customHeight="1" x14ac:dyDescent="0.25">
      <c r="A41" s="130">
        <v>11</v>
      </c>
      <c r="B41" s="78" t="s">
        <v>305</v>
      </c>
      <c r="C41" s="67">
        <v>420</v>
      </c>
      <c r="D41" s="64" t="s">
        <v>328</v>
      </c>
      <c r="E41" s="129">
        <v>1</v>
      </c>
    </row>
    <row r="42" spans="1:8" s="6" customFormat="1" ht="20.100000000000001" customHeight="1" x14ac:dyDescent="0.25">
      <c r="A42" s="130">
        <v>12</v>
      </c>
      <c r="B42" s="77" t="s">
        <v>306</v>
      </c>
      <c r="C42" s="67">
        <v>1800</v>
      </c>
      <c r="D42" s="64" t="s">
        <v>329</v>
      </c>
      <c r="E42" s="129">
        <v>2</v>
      </c>
    </row>
    <row r="43" spans="1:8" s="6" customFormat="1" ht="30.75" customHeight="1" x14ac:dyDescent="0.25">
      <c r="A43" s="130">
        <v>13</v>
      </c>
      <c r="B43" s="77" t="s">
        <v>310</v>
      </c>
      <c r="C43" s="67">
        <f>495*2</f>
        <v>990</v>
      </c>
      <c r="D43" s="64" t="s">
        <v>328</v>
      </c>
      <c r="E43" s="129">
        <v>1</v>
      </c>
    </row>
    <row r="44" spans="1:8" s="6" customFormat="1" ht="39" customHeight="1" x14ac:dyDescent="0.25">
      <c r="A44" s="130">
        <v>14</v>
      </c>
      <c r="B44" s="77" t="s">
        <v>311</v>
      </c>
      <c r="C44" s="67">
        <v>3000</v>
      </c>
      <c r="D44" s="64" t="s">
        <v>328</v>
      </c>
      <c r="E44" s="129">
        <v>1</v>
      </c>
    </row>
    <row r="45" spans="1:8" s="6" customFormat="1" ht="39" customHeight="1" x14ac:dyDescent="0.25">
      <c r="A45" s="130">
        <v>15</v>
      </c>
      <c r="B45" s="79" t="s">
        <v>324</v>
      </c>
      <c r="C45" s="67">
        <f>0.2*SUM(C31:C44)</f>
        <v>24370.782000000007</v>
      </c>
      <c r="D45" s="66" t="s">
        <v>248</v>
      </c>
      <c r="E45" s="129">
        <v>12</v>
      </c>
    </row>
    <row r="46" spans="1:8" s="6" customFormat="1" ht="39" customHeight="1" x14ac:dyDescent="0.25">
      <c r="A46" s="119"/>
      <c r="B46" s="120" t="s">
        <v>296</v>
      </c>
      <c r="C46" s="120"/>
      <c r="D46" s="120"/>
      <c r="E46" s="120"/>
    </row>
    <row r="47" spans="1:8" s="6" customFormat="1" ht="39" customHeight="1" x14ac:dyDescent="0.25">
      <c r="A47" s="119"/>
      <c r="B47" s="121" t="s">
        <v>330</v>
      </c>
      <c r="C47" s="121"/>
      <c r="D47" s="122">
        <v>61613.519999999975</v>
      </c>
      <c r="E47" s="123"/>
    </row>
    <row r="48" spans="1:8" s="6" customFormat="1" ht="25.5" customHeight="1" x14ac:dyDescent="0.25">
      <c r="A48" s="119"/>
      <c r="B48" s="121" t="s">
        <v>331</v>
      </c>
      <c r="C48" s="121"/>
      <c r="D48" s="122">
        <f>D15</f>
        <v>49689</v>
      </c>
      <c r="E48" s="123"/>
    </row>
    <row r="49" spans="1:8" s="6" customFormat="1" ht="21" customHeight="1" x14ac:dyDescent="0.25">
      <c r="A49" s="119"/>
      <c r="B49" s="121" t="s">
        <v>332</v>
      </c>
      <c r="C49" s="121"/>
      <c r="D49" s="122">
        <f>D19</f>
        <v>43121.11</v>
      </c>
      <c r="E49" s="123"/>
    </row>
    <row r="50" spans="1:8" s="6" customFormat="1" ht="39" customHeight="1" x14ac:dyDescent="0.25">
      <c r="A50" s="124" t="s">
        <v>333</v>
      </c>
      <c r="B50" s="124"/>
      <c r="C50" s="124"/>
      <c r="D50" s="124"/>
      <c r="E50" s="124"/>
    </row>
    <row r="51" spans="1:8" s="6" customFormat="1" ht="43.5" customHeight="1" x14ac:dyDescent="0.25">
      <c r="A51" s="118"/>
      <c r="B51" s="66" t="s">
        <v>297</v>
      </c>
      <c r="C51" s="65" t="s">
        <v>317</v>
      </c>
      <c r="D51" s="64" t="s">
        <v>318</v>
      </c>
      <c r="E51" s="64" t="s">
        <v>319</v>
      </c>
    </row>
    <row r="52" spans="1:8" s="6" customFormat="1" ht="28.5" customHeight="1" x14ac:dyDescent="0.25">
      <c r="A52" s="130"/>
      <c r="B52" s="76" t="s">
        <v>335</v>
      </c>
      <c r="C52" s="135">
        <v>2569.33</v>
      </c>
      <c r="D52" s="66" t="s">
        <v>336</v>
      </c>
      <c r="E52" s="118"/>
    </row>
    <row r="53" spans="1:8" s="6" customFormat="1" ht="42" customHeight="1" x14ac:dyDescent="0.25">
      <c r="A53" s="130"/>
      <c r="B53" s="77" t="s">
        <v>337</v>
      </c>
      <c r="C53" s="136">
        <v>6200</v>
      </c>
      <c r="D53" s="64" t="s">
        <v>338</v>
      </c>
      <c r="E53" s="129"/>
    </row>
    <row r="54" spans="1:8" s="6" customFormat="1" ht="35.25" customHeight="1" x14ac:dyDescent="0.25">
      <c r="A54" s="130"/>
      <c r="B54" s="77" t="s">
        <v>339</v>
      </c>
      <c r="C54" s="136">
        <v>81350</v>
      </c>
      <c r="D54" s="64" t="s">
        <v>340</v>
      </c>
      <c r="E54" s="129"/>
    </row>
    <row r="55" spans="1:8" s="6" customFormat="1" ht="35.25" customHeight="1" x14ac:dyDescent="0.25">
      <c r="A55" s="130"/>
      <c r="B55" s="77" t="s">
        <v>343</v>
      </c>
      <c r="C55" s="136">
        <v>7500</v>
      </c>
      <c r="D55" s="64" t="s">
        <v>344</v>
      </c>
      <c r="E55" s="129"/>
    </row>
    <row r="56" spans="1:8" s="6" customFormat="1" ht="35.25" customHeight="1" x14ac:dyDescent="0.25">
      <c r="A56" s="130"/>
      <c r="B56" s="77" t="s">
        <v>345</v>
      </c>
      <c r="C56" s="136">
        <v>1723</v>
      </c>
      <c r="D56" s="64" t="s">
        <v>346</v>
      </c>
      <c r="E56" s="129"/>
    </row>
    <row r="57" spans="1:8" s="6" customFormat="1" ht="63" customHeight="1" x14ac:dyDescent="0.25">
      <c r="A57" s="130"/>
      <c r="B57" s="77" t="s">
        <v>347</v>
      </c>
      <c r="C57" s="136">
        <v>6527.16</v>
      </c>
      <c r="D57" s="59" t="s">
        <v>348</v>
      </c>
      <c r="E57" s="137"/>
    </row>
    <row r="58" spans="1:8" s="6" customFormat="1" ht="28.5" customHeight="1" x14ac:dyDescent="0.25">
      <c r="A58" s="130"/>
      <c r="B58" s="77" t="s">
        <v>314</v>
      </c>
      <c r="C58" s="136">
        <v>12220</v>
      </c>
      <c r="D58" s="139" t="s">
        <v>349</v>
      </c>
      <c r="E58" s="137"/>
    </row>
    <row r="59" spans="1:8" s="6" customFormat="1" ht="26.25" customHeight="1" x14ac:dyDescent="0.25">
      <c r="A59" s="130"/>
      <c r="B59" s="77" t="s">
        <v>341</v>
      </c>
      <c r="C59" s="136">
        <v>6000</v>
      </c>
      <c r="D59" s="138" t="s">
        <v>342</v>
      </c>
      <c r="E59" s="129"/>
    </row>
    <row r="60" spans="1:8" s="6" customFormat="1" ht="28.5" customHeight="1" x14ac:dyDescent="0.25">
      <c r="A60" s="130"/>
      <c r="B60" s="69" t="s">
        <v>334</v>
      </c>
      <c r="C60" s="71">
        <f>SUM(C52:C59)</f>
        <v>124089.49</v>
      </c>
      <c r="D60" s="70"/>
      <c r="E60" s="71"/>
    </row>
    <row r="61" spans="1:8" s="6" customFormat="1" ht="28.5" customHeight="1" x14ac:dyDescent="0.25">
      <c r="A61" s="140"/>
      <c r="B61" s="141" t="s">
        <v>350</v>
      </c>
      <c r="C61" s="141"/>
      <c r="D61" s="142">
        <f>D49-C60</f>
        <v>-80968.38</v>
      </c>
      <c r="E61" s="143"/>
    </row>
    <row r="62" spans="1:8" s="6" customFormat="1" ht="28.5" customHeight="1" x14ac:dyDescent="0.25">
      <c r="A62" s="140"/>
      <c r="B62" s="144" t="s">
        <v>351</v>
      </c>
      <c r="C62" s="144"/>
      <c r="D62" s="145">
        <f>D47+D61</f>
        <v>-19354.86000000003</v>
      </c>
      <c r="E62" s="143"/>
    </row>
    <row r="63" spans="1:8" s="6" customFormat="1" ht="43.5" customHeight="1" x14ac:dyDescent="0.25">
      <c r="A63" s="146" t="s">
        <v>352</v>
      </c>
      <c r="B63" s="146"/>
      <c r="C63" s="146"/>
      <c r="D63" s="146"/>
      <c r="E63" s="146"/>
      <c r="F63" s="68"/>
    </row>
    <row r="64" spans="1:8" s="6" customFormat="1" ht="35.25" customHeight="1" x14ac:dyDescent="0.25">
      <c r="A64" s="105" t="s">
        <v>189</v>
      </c>
      <c r="B64" s="105"/>
      <c r="C64" s="105"/>
      <c r="D64" s="105"/>
      <c r="E64" s="105"/>
      <c r="F64" s="1"/>
      <c r="G64" s="1"/>
      <c r="H64" s="1"/>
    </row>
    <row r="65" spans="1:8" s="6" customFormat="1" ht="23.25" customHeight="1" x14ac:dyDescent="0.25">
      <c r="A65" s="131"/>
      <c r="B65" s="72" t="s">
        <v>190</v>
      </c>
      <c r="C65" s="72"/>
      <c r="D65" s="23" t="s">
        <v>6</v>
      </c>
      <c r="E65" s="64">
        <v>0</v>
      </c>
      <c r="F65" s="1"/>
      <c r="G65" s="1"/>
      <c r="H65" s="1"/>
    </row>
    <row r="66" spans="1:8" s="6" customFormat="1" ht="23.25" customHeight="1" x14ac:dyDescent="0.25">
      <c r="A66" s="131"/>
      <c r="B66" s="72" t="s">
        <v>191</v>
      </c>
      <c r="C66" s="72"/>
      <c r="D66" s="23" t="s">
        <v>6</v>
      </c>
      <c r="E66" s="64">
        <v>0</v>
      </c>
      <c r="F66" s="1"/>
      <c r="G66" s="1"/>
      <c r="H66" s="1"/>
    </row>
    <row r="67" spans="1:8" s="6" customFormat="1" ht="32.25" customHeight="1" x14ac:dyDescent="0.25">
      <c r="A67" s="131"/>
      <c r="B67" s="72" t="s">
        <v>192</v>
      </c>
      <c r="C67" s="72"/>
      <c r="D67" s="23" t="s">
        <v>6</v>
      </c>
      <c r="E67" s="64">
        <v>0</v>
      </c>
      <c r="F67" s="1"/>
      <c r="G67" s="1"/>
      <c r="H67" s="1"/>
    </row>
    <row r="68" spans="1:8" s="6" customFormat="1" ht="21" customHeight="1" x14ac:dyDescent="0.25">
      <c r="A68" s="131"/>
      <c r="B68" s="72" t="s">
        <v>193</v>
      </c>
      <c r="C68" s="72"/>
      <c r="D68" s="23" t="s">
        <v>13</v>
      </c>
      <c r="E68" s="64">
        <v>0</v>
      </c>
      <c r="F68" s="1"/>
      <c r="G68" s="1"/>
      <c r="H68" s="1"/>
    </row>
    <row r="69" spans="1:8" ht="30.75" customHeight="1" x14ac:dyDescent="0.25">
      <c r="A69" s="104" t="s">
        <v>119</v>
      </c>
      <c r="B69" s="104"/>
      <c r="C69" s="104"/>
      <c r="D69" s="104"/>
      <c r="E69" s="104"/>
    </row>
    <row r="70" spans="1:8" ht="31.5" x14ac:dyDescent="0.25">
      <c r="A70" s="131"/>
      <c r="B70" s="73" t="s">
        <v>120</v>
      </c>
      <c r="C70" s="73"/>
      <c r="D70" s="23" t="s">
        <v>13</v>
      </c>
      <c r="E70" s="65"/>
    </row>
    <row r="71" spans="1:8" x14ac:dyDescent="0.25">
      <c r="A71" s="131"/>
      <c r="B71" s="72" t="s">
        <v>125</v>
      </c>
      <c r="C71" s="72"/>
      <c r="D71" s="23" t="s">
        <v>13</v>
      </c>
      <c r="E71" s="65">
        <v>0</v>
      </c>
    </row>
    <row r="72" spans="1:8" x14ac:dyDescent="0.25">
      <c r="A72" s="131"/>
      <c r="B72" s="72" t="s">
        <v>126</v>
      </c>
      <c r="C72" s="72"/>
      <c r="D72" s="23" t="s">
        <v>13</v>
      </c>
      <c r="E72" s="65">
        <v>299429.36</v>
      </c>
    </row>
    <row r="73" spans="1:8" ht="31.5" x14ac:dyDescent="0.25">
      <c r="A73" s="131"/>
      <c r="B73" s="73" t="s">
        <v>121</v>
      </c>
      <c r="C73" s="73"/>
      <c r="D73" s="23" t="s">
        <v>13</v>
      </c>
      <c r="E73" s="65"/>
    </row>
    <row r="74" spans="1:8" ht="15.75" customHeight="1" x14ac:dyDescent="0.25">
      <c r="A74" s="131"/>
      <c r="B74" s="72" t="s">
        <v>125</v>
      </c>
      <c r="C74" s="72"/>
      <c r="D74" s="23" t="s">
        <v>13</v>
      </c>
      <c r="E74" s="65">
        <v>0</v>
      </c>
    </row>
    <row r="75" spans="1:8" x14ac:dyDescent="0.25">
      <c r="A75" s="131"/>
      <c r="B75" s="72" t="s">
        <v>126</v>
      </c>
      <c r="C75" s="72"/>
      <c r="D75" s="23" t="s">
        <v>13</v>
      </c>
      <c r="E75" s="65">
        <v>434299.12</v>
      </c>
    </row>
    <row r="76" spans="1:8" ht="40.5" customHeight="1" x14ac:dyDescent="0.25">
      <c r="A76" s="104" t="s">
        <v>194</v>
      </c>
      <c r="B76" s="104"/>
      <c r="C76" s="104"/>
      <c r="D76" s="104"/>
      <c r="E76" s="104"/>
    </row>
    <row r="77" spans="1:8" ht="47.25" x14ac:dyDescent="0.25">
      <c r="A77" s="132"/>
      <c r="B77" s="73" t="s">
        <v>91</v>
      </c>
      <c r="C77" s="73"/>
      <c r="D77" s="23" t="s">
        <v>5</v>
      </c>
      <c r="E77" s="64" t="s">
        <v>260</v>
      </c>
      <c r="F77" s="8" t="s">
        <v>250</v>
      </c>
      <c r="G77" s="8" t="s">
        <v>255</v>
      </c>
      <c r="H77" s="8" t="s">
        <v>258</v>
      </c>
    </row>
    <row r="78" spans="1:8" x14ac:dyDescent="0.25">
      <c r="A78" s="133"/>
      <c r="B78" s="73" t="s">
        <v>59</v>
      </c>
      <c r="C78" s="73"/>
      <c r="D78" s="23" t="s">
        <v>5</v>
      </c>
      <c r="E78" s="64" t="s">
        <v>245</v>
      </c>
      <c r="F78" s="8" t="s">
        <v>245</v>
      </c>
      <c r="G78" s="8" t="s">
        <v>245</v>
      </c>
      <c r="H78" s="8" t="s">
        <v>259</v>
      </c>
    </row>
    <row r="79" spans="1:8" x14ac:dyDescent="0.25">
      <c r="A79" s="133"/>
      <c r="B79" s="73" t="s">
        <v>122</v>
      </c>
      <c r="C79" s="73"/>
      <c r="D79" s="23" t="s">
        <v>98</v>
      </c>
      <c r="E79" s="64">
        <f>F79+G79</f>
        <v>4854.1029999999992</v>
      </c>
      <c r="F79" s="8">
        <v>2767.4029999999998</v>
      </c>
      <c r="G79" s="8">
        <v>2086.6999999999998</v>
      </c>
      <c r="H79" s="8">
        <v>297.42</v>
      </c>
    </row>
    <row r="80" spans="1:8" x14ac:dyDescent="0.25">
      <c r="A80" s="133"/>
      <c r="B80" s="73" t="s">
        <v>195</v>
      </c>
      <c r="C80" s="73"/>
      <c r="D80" s="23" t="s">
        <v>13</v>
      </c>
      <c r="E80" s="74">
        <f>31596.39+19304</f>
        <v>50900.39</v>
      </c>
      <c r="F80" s="57">
        <v>29502.55</v>
      </c>
      <c r="G80" s="57">
        <f>31283.04+120652.16</f>
        <v>151935.20000000001</v>
      </c>
      <c r="H80" s="57">
        <v>311502.40000000002</v>
      </c>
    </row>
    <row r="81" spans="1:9" ht="16.5" customHeight="1" x14ac:dyDescent="0.25">
      <c r="A81" s="133"/>
      <c r="B81" s="72" t="s">
        <v>196</v>
      </c>
      <c r="C81" s="72"/>
      <c r="D81" s="23" t="s">
        <v>13</v>
      </c>
      <c r="E81" s="75">
        <f>22477.96+14602.15</f>
        <v>37080.11</v>
      </c>
      <c r="F81" s="58">
        <v>21525.3</v>
      </c>
      <c r="G81" s="58">
        <f>21098.43+79258.11</f>
        <v>100356.54000000001</v>
      </c>
      <c r="H81" s="58">
        <v>242589.34</v>
      </c>
    </row>
    <row r="82" spans="1:9" x14ac:dyDescent="0.25">
      <c r="A82" s="133"/>
      <c r="B82" s="72" t="s">
        <v>197</v>
      </c>
      <c r="C82" s="72"/>
      <c r="D82" s="23" t="s">
        <v>13</v>
      </c>
      <c r="E82" s="75">
        <f>E80-E81</f>
        <v>13820.279999999999</v>
      </c>
      <c r="F82" s="58">
        <f>F80-F81</f>
        <v>7977.25</v>
      </c>
      <c r="G82" s="58">
        <f t="shared" ref="G82:H82" si="0">G80-G81</f>
        <v>51578.66</v>
      </c>
      <c r="H82" s="58">
        <f t="shared" si="0"/>
        <v>68913.060000000027</v>
      </c>
    </row>
    <row r="83" spans="1:9" ht="31.5" x14ac:dyDescent="0.25">
      <c r="A83" s="133"/>
      <c r="B83" s="72" t="s">
        <v>200</v>
      </c>
      <c r="C83" s="72"/>
      <c r="D83" s="23" t="s">
        <v>13</v>
      </c>
      <c r="E83" s="106" t="s">
        <v>309</v>
      </c>
      <c r="F83" s="107"/>
      <c r="G83" s="107"/>
      <c r="H83" s="107"/>
      <c r="I83" s="108"/>
    </row>
    <row r="84" spans="1:9" ht="31.5" x14ac:dyDescent="0.25">
      <c r="A84" s="133"/>
      <c r="B84" s="72" t="s">
        <v>199</v>
      </c>
      <c r="C84" s="72"/>
      <c r="D84" s="23" t="s">
        <v>13</v>
      </c>
      <c r="E84" s="106" t="s">
        <v>309</v>
      </c>
      <c r="F84" s="107"/>
      <c r="G84" s="107"/>
      <c r="H84" s="107"/>
      <c r="I84" s="108"/>
    </row>
    <row r="85" spans="1:9" ht="31.5" x14ac:dyDescent="0.25">
      <c r="A85" s="133"/>
      <c r="B85" s="72" t="s">
        <v>198</v>
      </c>
      <c r="C85" s="72"/>
      <c r="D85" s="23" t="s">
        <v>13</v>
      </c>
      <c r="E85" s="106" t="s">
        <v>309</v>
      </c>
      <c r="F85" s="107"/>
      <c r="G85" s="107"/>
      <c r="H85" s="107"/>
      <c r="I85" s="108"/>
    </row>
    <row r="86" spans="1:9" ht="47.25" x14ac:dyDescent="0.25">
      <c r="A86" s="134"/>
      <c r="B86" s="73" t="s">
        <v>201</v>
      </c>
      <c r="C86" s="73"/>
      <c r="D86" s="23" t="s">
        <v>13</v>
      </c>
      <c r="E86" s="74">
        <v>0</v>
      </c>
      <c r="F86" s="8">
        <v>0</v>
      </c>
      <c r="G86" s="8">
        <v>0</v>
      </c>
      <c r="H86" s="8">
        <v>0</v>
      </c>
    </row>
    <row r="87" spans="1:9" ht="31.5" customHeight="1" x14ac:dyDescent="0.25">
      <c r="A87" s="101" t="s">
        <v>202</v>
      </c>
      <c r="B87" s="102"/>
      <c r="C87" s="102"/>
      <c r="D87" s="102"/>
      <c r="E87" s="103"/>
    </row>
    <row r="88" spans="1:9" x14ac:dyDescent="0.25">
      <c r="A88" s="131"/>
      <c r="B88" s="72" t="s">
        <v>190</v>
      </c>
      <c r="C88" s="72"/>
      <c r="D88" s="23" t="s">
        <v>6</v>
      </c>
      <c r="E88" s="75">
        <v>0</v>
      </c>
    </row>
    <row r="89" spans="1:9" x14ac:dyDescent="0.25">
      <c r="A89" s="131"/>
      <c r="B89" s="72" t="s">
        <v>191</v>
      </c>
      <c r="C89" s="72"/>
      <c r="D89" s="23" t="s">
        <v>6</v>
      </c>
      <c r="E89" s="64">
        <v>0</v>
      </c>
    </row>
    <row r="90" spans="1:9" ht="31.5" x14ac:dyDescent="0.25">
      <c r="A90" s="131"/>
      <c r="B90" s="72" t="s">
        <v>192</v>
      </c>
      <c r="C90" s="72"/>
      <c r="D90" s="23" t="s">
        <v>6</v>
      </c>
      <c r="E90" s="22">
        <v>0</v>
      </c>
    </row>
    <row r="91" spans="1:9" x14ac:dyDescent="0.25">
      <c r="A91" s="131"/>
      <c r="B91" s="72" t="s">
        <v>193</v>
      </c>
      <c r="C91" s="72"/>
      <c r="D91" s="23" t="s">
        <v>13</v>
      </c>
      <c r="E91" s="64">
        <v>0</v>
      </c>
    </row>
    <row r="92" spans="1:9" ht="30" customHeight="1" x14ac:dyDescent="0.25">
      <c r="A92" s="101" t="s">
        <v>203</v>
      </c>
      <c r="B92" s="102"/>
      <c r="C92" s="102"/>
      <c r="D92" s="102"/>
      <c r="E92" s="103"/>
    </row>
    <row r="93" spans="1:9" ht="31.5" x14ac:dyDescent="0.25">
      <c r="A93" s="131"/>
      <c r="B93" s="72" t="s">
        <v>204</v>
      </c>
      <c r="C93" s="72"/>
      <c r="D93" s="23" t="s">
        <v>6</v>
      </c>
      <c r="E93" s="64">
        <v>0</v>
      </c>
    </row>
    <row r="94" spans="1:9" x14ac:dyDescent="0.25">
      <c r="A94" s="131"/>
      <c r="B94" s="72" t="s">
        <v>205</v>
      </c>
      <c r="C94" s="72"/>
      <c r="D94" s="23" t="s">
        <v>6</v>
      </c>
      <c r="E94" s="64">
        <v>0</v>
      </c>
    </row>
    <row r="95" spans="1:9" ht="31.5" x14ac:dyDescent="0.25">
      <c r="A95" s="131"/>
      <c r="B95" s="72" t="s">
        <v>206</v>
      </c>
      <c r="C95" s="72"/>
      <c r="D95" s="23" t="s">
        <v>13</v>
      </c>
      <c r="E95" s="22">
        <v>0</v>
      </c>
    </row>
    <row r="96" spans="1:9" x14ac:dyDescent="0.25">
      <c r="B96" s="1"/>
      <c r="C96" s="1"/>
    </row>
    <row r="97" spans="2:5" x14ac:dyDescent="0.25">
      <c r="B97" s="1" t="s">
        <v>307</v>
      </c>
      <c r="C97" s="1"/>
      <c r="E97" s="1" t="s">
        <v>308</v>
      </c>
    </row>
    <row r="98" spans="2:5" x14ac:dyDescent="0.25">
      <c r="B98" s="1"/>
      <c r="C98" s="1"/>
    </row>
    <row r="99" spans="2:5" x14ac:dyDescent="0.25">
      <c r="B99" s="1"/>
      <c r="C99" s="1"/>
    </row>
    <row r="100" spans="2:5" x14ac:dyDescent="0.25">
      <c r="B100" s="1"/>
      <c r="C100" s="1"/>
    </row>
    <row r="101" spans="2:5" x14ac:dyDescent="0.25">
      <c r="B101" s="1"/>
      <c r="C101" s="1"/>
    </row>
    <row r="102" spans="2:5" x14ac:dyDescent="0.25">
      <c r="B102" s="1"/>
      <c r="C102" s="1"/>
    </row>
    <row r="103" spans="2:5" x14ac:dyDescent="0.25">
      <c r="B103" s="1"/>
      <c r="C103" s="1"/>
    </row>
    <row r="104" spans="2:5" x14ac:dyDescent="0.25">
      <c r="B104" s="1"/>
      <c r="C104" s="1"/>
    </row>
    <row r="105" spans="2:5" x14ac:dyDescent="0.25">
      <c r="B105" s="1"/>
      <c r="C105" s="1"/>
    </row>
    <row r="106" spans="2:5" x14ac:dyDescent="0.25">
      <c r="B106" s="1"/>
      <c r="C106" s="1"/>
    </row>
    <row r="107" spans="2:5" x14ac:dyDescent="0.25">
      <c r="B107" s="1"/>
      <c r="C107" s="1"/>
    </row>
    <row r="108" spans="2:5" x14ac:dyDescent="0.25">
      <c r="B108" s="1"/>
      <c r="C108" s="1"/>
    </row>
    <row r="109" spans="2:5" x14ac:dyDescent="0.25">
      <c r="B109" s="1"/>
      <c r="C109" s="1"/>
    </row>
    <row r="110" spans="2:5" x14ac:dyDescent="0.25">
      <c r="B110" s="1"/>
      <c r="C110" s="1"/>
    </row>
    <row r="111" spans="2:5" x14ac:dyDescent="0.25">
      <c r="B111" s="1"/>
      <c r="C111" s="1"/>
    </row>
    <row r="112" spans="2:5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ht="15.75" customHeight="1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ht="15.75" customHeight="1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</sheetData>
  <mergeCells count="21">
    <mergeCell ref="A63:E63"/>
    <mergeCell ref="B48:C48"/>
    <mergeCell ref="B49:C49"/>
    <mergeCell ref="A50:E50"/>
    <mergeCell ref="B61:C61"/>
    <mergeCell ref="B62:C62"/>
    <mergeCell ref="D1:E4"/>
    <mergeCell ref="A5:E5"/>
    <mergeCell ref="A92:E92"/>
    <mergeCell ref="A69:E69"/>
    <mergeCell ref="A28:E28"/>
    <mergeCell ref="A64:E64"/>
    <mergeCell ref="A76:E76"/>
    <mergeCell ref="A77:A86"/>
    <mergeCell ref="A87:E87"/>
    <mergeCell ref="E83:I83"/>
    <mergeCell ref="E84:I84"/>
    <mergeCell ref="E85:I85"/>
    <mergeCell ref="A29:E29"/>
    <mergeCell ref="B46:E46"/>
    <mergeCell ref="B47:C47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2021-05-13T08:54:16Z</dcterms:modified>
</cp:coreProperties>
</file>