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_FilterDatabase" localSheetId="7" hidden="1">'2.8'!$A$57:$H$96</definedName>
    <definedName name="_xlnm.Print_Titles" localSheetId="0">'2.1'!$5:$5</definedName>
    <definedName name="_xlnm.Print_Titles" localSheetId="1">'2.2.'!$3:$3</definedName>
  </definedNames>
  <calcPr calcId="162913"/>
</workbook>
</file>

<file path=xl/calcChain.xml><?xml version="1.0" encoding="utf-8"?>
<calcChain xmlns="http://schemas.openxmlformats.org/spreadsheetml/2006/main">
  <c r="C60" i="12" l="1"/>
  <c r="D61" i="12" l="1"/>
  <c r="D62" i="12"/>
  <c r="C56" i="12" l="1"/>
  <c r="D53" i="12" l="1"/>
  <c r="D52" i="12"/>
  <c r="C43" i="12"/>
  <c r="C46" i="12"/>
  <c r="C41" i="12"/>
  <c r="C39" i="12"/>
  <c r="C38" i="12"/>
  <c r="C37" i="12"/>
  <c r="C36" i="12"/>
  <c r="C35" i="12"/>
  <c r="C34" i="12"/>
  <c r="D19" i="12"/>
  <c r="D26" i="12" s="1"/>
  <c r="D15" i="12"/>
  <c r="C48" i="12" l="1"/>
  <c r="D18" i="12"/>
  <c r="G84" i="12" l="1"/>
  <c r="H83" i="12" l="1"/>
  <c r="G83" i="12"/>
  <c r="F83" i="12"/>
  <c r="E83" i="12"/>
  <c r="D28" i="5" l="1"/>
</calcChain>
</file>

<file path=xl/sharedStrings.xml><?xml version="1.0" encoding="utf-8"?>
<sst xmlns="http://schemas.openxmlformats.org/spreadsheetml/2006/main" count="968" uniqueCount="350">
  <si>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</si>
  <si>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</si>
  <si>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</si>
  <si>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</si>
  <si>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</si>
  <si>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</si>
  <si>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</si>
  <si>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</si>
  <si>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</si>
  <si>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</si>
  <si>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</si>
  <si>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</si>
  <si>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</si>
  <si>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</si>
  <si>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</si>
  <si>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</si>
  <si>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</si>
  <si>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</si>
  <si>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</si>
  <si>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</si>
  <si>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</si>
  <si>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</si>
  <si>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</si>
  <si>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</si>
  <si>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</si>
  <si>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</si>
  <si>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</si>
  <si>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</si>
  <si>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</si>
  <si>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</si>
  <si>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</si>
  <si>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</si>
  <si>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</si>
  <si>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</si>
  <si>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</si>
  <si>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</si>
  <si>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</si>
  <si>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</si>
  <si>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</si>
  <si>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</si>
  <si>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</si>
  <si>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</si>
  <si>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</si>
  <si>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</si>
  <si>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</si>
  <si>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</si>
  <si>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</si>
  <si>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</si>
  <si>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</si>
  <si>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</si>
  <si>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</si>
  <si>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</si>
  <si>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</si>
  <si>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</si>
  <si>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</si>
  <si>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</si>
  <si>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</si>
  <si>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</si>
  <si>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</si>
  <si>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</si>
  <si>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</si>
  <si>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</si>
  <si>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</si>
  <si>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</si>
  <si>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</si>
  <si>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</si>
  <si>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</si>
  <si>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</si>
  <si>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</si>
  <si>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</si>
  <si>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</si>
  <si>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</si>
  <si>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</si>
  <si>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</si>
  <si>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</si>
  <si>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</si>
  <si>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</si>
  <si>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</si>
  <si>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</si>
  <si>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</si>
  <si>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</si>
  <si>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</si>
  <si>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</si>
  <si>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</si>
  <si>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</si>
  <si>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</si>
  <si>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</si>
  <si>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</si>
  <si>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</si>
  <si>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</si>
  <si>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</si>
  <si>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</si>
  <si>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</si>
  <si>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</si>
  <si>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</si>
  <si>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</si>
  <si>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</si>
  <si>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</si>
  <si>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</si>
  <si>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</si>
  <si>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</si>
  <si>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</si>
  <si>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</si>
  <si>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</si>
  <si>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</si>
  <si>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</si>
  <si>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</si>
  <si>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</si>
  <si>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</si>
  <si>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</si>
  <si>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</si>
  <si>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</si>
  <si>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</si>
  <si>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</si>
  <si>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</si>
  <si>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</si>
  <si>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</si>
  <si>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</si>
  <si>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</si>
  <si>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</si>
  <si>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</si>
  <si>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</si>
  <si>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</si>
  <si>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</si>
  <si>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</si>
  <si>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</si>
  <si>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</si>
  <si>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</si>
  <si>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</si>
  <si>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</si>
  <si>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</si>
  <si>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</si>
  <si>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</si>
  <si>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</si>
  <si>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</si>
  <si>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</si>
  <si>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</si>
  <si>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</si>
  <si>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</si>
  <si>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</si>
  <si>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</si>
  <si>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</si>
  <si>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</si>
  <si>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</si>
  <si>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</si>
  <si>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</si>
  <si>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</si>
  <si>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</si>
  <si>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</si>
  <si>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</si>
  <si>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</si>
  <si>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</si>
  <si>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</si>
  <si>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</si>
  <si>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</si>
  <si>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</si>
  <si>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</si>
  <si>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</si>
  <si>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</si>
  <si>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</si>
  <si>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</si>
  <si>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</si>
  <si>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</si>
  <si>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</si>
  <si>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</si>
  <si>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</si>
  <si>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</si>
  <si>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</si>
  <si>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</si>
  <si>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</si>
  <si>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</si>
  <si>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</si>
  <si>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</si>
  <si>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</si>
  <si>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</si>
  <si>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</si>
  <si>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</si>
  <si>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</si>
  <si>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</si>
  <si>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</si>
  <si>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</si>
  <si>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</si>
  <si>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</si>
  <si>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</si>
  <si>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</si>
  <si>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</si>
  <si>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</si>
  <si>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</si>
  <si>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</si>
  <si>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</si>
  <si>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</si>
  <si>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</si>
  <si>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</si>
  <si>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</si>
  <si>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</si>
  <si>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</si>
  <si>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</si>
  <si>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</si>
  <si>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</si>
  <si>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</si>
  <si>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</si>
  <si>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</si>
  <si>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</si>
  <si>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</si>
  <si>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</si>
  <si>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</si>
  <si>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</si>
  <si>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</si>
  <si>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</si>
  <si>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</si>
  <si>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</si>
  <si>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</si>
  <si>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</si>
  <si>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</si>
  <si>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</si>
  <si>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</si>
  <si>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</si>
  <si>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</si>
  <si>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</si>
  <si>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</si>
  <si>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</si>
  <si>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</si>
  <si>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</si>
  <si>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</si>
  <si>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</si>
  <si>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</si>
  <si>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</si>
  <si>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</si>
  <si>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</si>
  <si>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</si>
  <si>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</si>
  <si>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</si>
  <si>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</si>
  <si>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</si>
  <si>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</si>
  <si>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</si>
  <si>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</si>
  <si>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</si>
  <si>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</si>
  <si>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</si>
  <si>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</si>
  <si>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</si>
  <si>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</si>
  <si>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</si>
  <si>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</si>
  <si>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</si>
  <si>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</si>
  <si>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</si>
  <si>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</si>
  <si>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</si>
  <si>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</si>
  <si>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</si>
  <si>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</si>
  <si>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</si>
  <si>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</si>
  <si>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</si>
  <si>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</si>
  <si>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</si>
  <si>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</si>
  <si>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</si>
  <si>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</si>
  <si>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</si>
  <si>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</si>
  <si>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</si>
  <si>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</si>
  <si>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</si>
  <si>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</si>
  <si>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</si>
  <si>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</si>
  <si>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</si>
  <si>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 xml:space="preserve"> 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</si>
  <si>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</si>
  <si>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</si>
  <si>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</si>
  <si>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</si>
  <si>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</si>
  <si>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</si>
  <si>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</si>
  <si>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</si>
  <si>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</si>
  <si>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</si>
  <si>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Протокол общего собрания собственников от 27.09.2012</t>
  </si>
  <si>
    <t>ЗАО "ЭР-Телеком Холдинг"</t>
  </si>
  <si>
    <t>от 01.07.2012</t>
  </si>
  <si>
    <t>ООО "Вымпелком"</t>
  </si>
  <si>
    <t>от 12.09.2011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</si>
  <si>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</si>
  <si>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</si>
  <si>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45 (Благоустроенный)</t>
  </si>
  <si>
    <t>Отсутствует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</si>
  <si>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</si>
  <si>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</si>
  <si>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</si>
  <si>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</si>
  <si>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</si>
  <si>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</si>
  <si>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</si>
  <si>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</si>
  <si>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</si>
  <si>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</si>
  <si>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</si>
  <si>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</si>
  <si>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</si>
  <si>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</si>
  <si>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Содержание лифтового оборудования</t>
  </si>
  <si>
    <t>Подготовка лифтов к ежегодному ТО</t>
  </si>
  <si>
    <t>Дезинсекция подвальных помещений</t>
  </si>
  <si>
    <t xml:space="preserve">Скашивание травы 2 раза </t>
  </si>
  <si>
    <t>Гл. инженер ООО "УК "Прибайкальская"</t>
  </si>
  <si>
    <t>Белкин И. О.</t>
  </si>
  <si>
    <t xml:space="preserve">Промывка системы отопления </t>
  </si>
  <si>
    <t>Учёт оплат поставщикам коммунальных ресурсов в разрезе многоквартирных домов и коммунальных услуг не ведётся</t>
  </si>
  <si>
    <t>Уборка снега с подъездных козырьков 2 шт.</t>
  </si>
  <si>
    <t>Генеральная уборка подъездов</t>
  </si>
  <si>
    <t>Содержание</t>
  </si>
  <si>
    <t>Текущий ремонт</t>
  </si>
  <si>
    <t>Тарифы на коммунальные услуги с 01.01.2019</t>
  </si>
  <si>
    <t>2 шт</t>
  </si>
  <si>
    <t>Форма 2.8. Отчет об исполнении ООО "УК "Прибайкальская" договора управления смет доходов и расходов МКД м-на Университетский, 45 за период с 01.01.2020 г. по 31.12.2020 г.</t>
  </si>
  <si>
    <t>Годовая фактическая стоимость работ /услуг, руб.</t>
  </si>
  <si>
    <t>Периодичность выполнения работ</t>
  </si>
  <si>
    <t>Количество работ (услуг) в детальном перечне</t>
  </si>
  <si>
    <t>Выполняемые работы и услуги по содержанию общего имущества</t>
  </si>
  <si>
    <t>Прочие расходы (канцтовары, наклейки и логотипы, 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оплате)</t>
  </si>
  <si>
    <t>Услуги по управлению многоквартирным домом</t>
  </si>
  <si>
    <t>Дезинфекция мест общего пользования для профилатики короновируса</t>
  </si>
  <si>
    <t>1 раз в три дня</t>
  </si>
  <si>
    <t>1 раз после окончания отопительного перирда</t>
  </si>
  <si>
    <t>1 раз вгод</t>
  </si>
  <si>
    <t>1 раз в квартал и по необходимости</t>
  </si>
  <si>
    <t>после окончания отопительного периода</t>
  </si>
  <si>
    <t>2 раза в год</t>
  </si>
  <si>
    <t>по необходимости</t>
  </si>
  <si>
    <t>Перерасход (-) или экономия (+) средств по статье текущий ремонт за 2019 г, руб.</t>
  </si>
  <si>
    <t>Начислено по статье текущий ремонт за 2020 г. руб.</t>
  </si>
  <si>
    <t>Оплачено по статье текущий ремонт за 2020 г, руб.</t>
  </si>
  <si>
    <t>Выполняемые работы по текущему ремонту общего имущества</t>
  </si>
  <si>
    <t xml:space="preserve"> фактическая стоимость работ /услуг, руб.</t>
  </si>
  <si>
    <t>Периодичность, объем выполнения работ</t>
  </si>
  <si>
    <t>Замена светодиодных светильников м-он Университетский, 45/1 на 1 и 2 эт</t>
  </si>
  <si>
    <t xml:space="preserve">Ремонт теплового пункта </t>
  </si>
  <si>
    <t xml:space="preserve">Кран шаровой Ду50 мм 1 шт                      Кран шаровой Ду15 мм 3 шт                  Манометр МП 100 2 шт                                                                                                 </t>
  </si>
  <si>
    <t>Утепление стены в тамбуре м-н Университетский, 45 1 подъезд</t>
  </si>
  <si>
    <t>4м2</t>
  </si>
  <si>
    <t>Сумма расходов по статье текущи ремонт за 2020 г.</t>
  </si>
  <si>
    <t>Перерасход (-) или экономия (+) средств по статье текущий ремонт за 2020 г, руб.</t>
  </si>
  <si>
    <t>Остаток средств (- перерасход, + экономия), по статье текущий ремонт с учетом  2019 г. руб.</t>
  </si>
  <si>
    <t>Гл. инженер ООО "УК "Прибайкальская"                                                 Белкин И. О.</t>
  </si>
  <si>
    <t>Поверкаи ремонт общедомового прибора учета тепла и горячего водоснабжения</t>
  </si>
  <si>
    <t>комплект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</si>
</sst>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u/>
      <sz val="20"/>
      <color theme="10"/>
      <name val="Calibri"/>
      <family val="2"/>
      <scheme val="minor"/>
    </font>
    <font>
      <b/>
      <u/>
      <sz val="12"/>
      <color rgb="FF000000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4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/>
    <xf numFmtId="2" fontId="4" fillId="2" borderId="1" xfId="0" applyNumberFormat="1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2" fontId="1" fillId="0" borderId="0" xfId="0" applyNumberFormat="1" applyFont="1" applyAlignment="1">
      <alignment vertical="top"/>
    </xf>
    <xf numFmtId="2" fontId="4" fillId="0" borderId="21" xfId="0" applyNumberFormat="1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Border="1" applyAlignment="1">
      <alignment horizontal="center" vertical="top" wrapText="1"/>
    </xf>
    <xf numFmtId="49" fontId="4" fillId="0" borderId="0" xfId="0" applyNumberFormat="1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2" fontId="9" fillId="0" borderId="20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wrapText="1"/>
    </xf>
    <xf numFmtId="2" fontId="17" fillId="0" borderId="0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2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" fontId="1" fillId="0" borderId="0" xfId="0" applyNumberFormat="1" applyFont="1" applyBorder="1" applyAlignment="1">
      <alignment vertical="top"/>
    </xf>
    <xf numFmtId="0" fontId="13" fillId="4" borderId="0" xfId="0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horizontal="center" vertical="center" wrapText="1"/>
    </xf>
    <xf numFmtId="2" fontId="1" fillId="4" borderId="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top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2" fontId="17" fillId="0" borderId="0" xfId="0" applyNumberFormat="1" applyFont="1" applyBorder="1" applyAlignment="1">
      <alignment vertical="center" wrapText="1"/>
    </xf>
    <xf numFmtId="2" fontId="19" fillId="4" borderId="0" xfId="0" applyNumberFormat="1" applyFont="1" applyFill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4" fillId="0" borderId="0" xfId="1" applyFont="1" applyAlignment="1">
      <alignment horizontal="center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top" wrapText="1"/>
    </xf>
    <xf numFmtId="0" fontId="12" fillId="0" borderId="0" xfId="0" applyFont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top" wrapText="1"/>
    </xf>
    <xf numFmtId="2" fontId="2" fillId="0" borderId="0" xfId="0" applyNumberFormat="1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horizontal="left" vertical="center" wrapText="1"/>
    </xf>
    <xf numFmtId="0" fontId="18" fillId="4" borderId="0" xfId="0" applyFont="1" applyFill="1" applyBorder="1" applyAlignment="1">
      <alignment horizontal="left" vertical="center" wrapText="1"/>
    </xf>
    <xf numFmtId="2" fontId="1" fillId="4" borderId="0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164" fontId="9" fillId="3" borderId="1" xfId="0" applyNumberFormat="1" applyFont="1" applyFill="1" applyBorder="1" applyAlignment="1">
      <alignment horizontal="left" vertical="center" wrapText="1"/>
    </xf>
    <xf numFmtId="2" fontId="9" fillId="3" borderId="1" xfId="0" applyNumberFormat="1" applyFont="1" applyFill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551a27e53ddfd/protokol_45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45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25" workbookViewId="0">
      <selection activeCell="A7" sqref="A7:D7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118" t="s">
        <v>132</v>
      </c>
      <c r="B1" s="118"/>
      <c r="C1" s="118"/>
      <c r="D1" s="118"/>
    </row>
    <row r="2" spans="1:4" s="14" customFormat="1" x14ac:dyDescent="0.25"/>
    <row r="3" spans="1:4" s="14" customFormat="1" x14ac:dyDescent="0.25">
      <c r="A3" s="119" t="s">
        <v>14</v>
      </c>
      <c r="B3" s="119"/>
      <c r="C3" s="119"/>
      <c r="D3" s="119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43555</v>
      </c>
    </row>
    <row r="7" spans="1:4" s="6" customFormat="1" ht="18.75" customHeight="1" x14ac:dyDescent="0.25">
      <c r="A7" s="117" t="s">
        <v>15</v>
      </c>
      <c r="B7" s="117"/>
      <c r="C7" s="117"/>
      <c r="D7" s="117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207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117" t="s">
        <v>39</v>
      </c>
      <c r="B10" s="117"/>
      <c r="C10" s="117"/>
      <c r="D10" s="117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208</v>
      </c>
    </row>
    <row r="12" spans="1:4" s="6" customFormat="1" ht="30" customHeight="1" x14ac:dyDescent="0.25">
      <c r="A12" s="117" t="s">
        <v>19</v>
      </c>
      <c r="B12" s="117"/>
      <c r="C12" s="117"/>
      <c r="D12" s="117"/>
    </row>
    <row r="13" spans="1:4" s="6" customFormat="1" ht="54.75" customHeight="1" x14ac:dyDescent="0.25">
      <c r="A13" s="4" t="s">
        <v>136</v>
      </c>
      <c r="B13" s="7" t="s">
        <v>40</v>
      </c>
      <c r="C13" s="5" t="s">
        <v>5</v>
      </c>
      <c r="D13" s="5" t="s">
        <v>288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1990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209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2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2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v>90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90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3948.6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3529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419.59999999999991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289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210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210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211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/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220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117" t="s">
        <v>30</v>
      </c>
      <c r="B37" s="117"/>
      <c r="C37" s="117"/>
      <c r="D37" s="117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212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213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213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workbookViewId="0">
      <selection activeCell="J7" sqref="J7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126" t="s">
        <v>83</v>
      </c>
      <c r="B1" s="126"/>
      <c r="C1" s="126"/>
      <c r="D1" s="12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4">
        <v>43555</v>
      </c>
    </row>
    <row r="5" spans="1:4" s="6" customFormat="1" ht="20.100000000000001" customHeight="1" x14ac:dyDescent="0.25">
      <c r="A5" s="117" t="s">
        <v>41</v>
      </c>
      <c r="B5" s="117"/>
      <c r="C5" s="117"/>
      <c r="D5" s="117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221</v>
      </c>
    </row>
    <row r="7" spans="1:4" s="6" customFormat="1" ht="20.100000000000001" customHeight="1" x14ac:dyDescent="0.25">
      <c r="A7" s="117" t="s">
        <v>173</v>
      </c>
      <c r="B7" s="117"/>
      <c r="C7" s="117"/>
      <c r="D7" s="117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214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222</v>
      </c>
    </row>
    <row r="10" spans="1:4" s="6" customFormat="1" ht="20.100000000000001" customHeight="1" x14ac:dyDescent="0.25">
      <c r="A10" s="117" t="s">
        <v>84</v>
      </c>
      <c r="B10" s="117"/>
      <c r="C10" s="117"/>
      <c r="D10" s="117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218</v>
      </c>
    </row>
    <row r="12" spans="1:4" s="6" customFormat="1" ht="20.100000000000001" customHeight="1" x14ac:dyDescent="0.25">
      <c r="A12" s="120" t="s">
        <v>44</v>
      </c>
      <c r="B12" s="120"/>
      <c r="C12" s="120"/>
      <c r="D12" s="120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223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219</v>
      </c>
    </row>
    <row r="15" spans="1:4" s="6" customFormat="1" ht="20.100000000000001" customHeight="1" x14ac:dyDescent="0.25">
      <c r="A15" s="120" t="s">
        <v>47</v>
      </c>
      <c r="B15" s="120"/>
      <c r="C15" s="120"/>
      <c r="D15" s="120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117" t="s">
        <v>49</v>
      </c>
      <c r="B17" s="117"/>
      <c r="C17" s="117"/>
      <c r="D17" s="117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224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2</v>
      </c>
    </row>
    <row r="20" spans="1:4" s="6" customFormat="1" ht="20.100000000000001" customHeight="1" thickBot="1" x14ac:dyDescent="0.3">
      <c r="A20" s="124" t="s">
        <v>85</v>
      </c>
      <c r="B20" s="124"/>
      <c r="C20" s="124"/>
      <c r="D20" s="124"/>
    </row>
    <row r="21" spans="1:4" s="6" customFormat="1" ht="20.100000000000001" customHeight="1" x14ac:dyDescent="0.25">
      <c r="A21" s="121" t="s">
        <v>146</v>
      </c>
      <c r="B21" s="55" t="s">
        <v>52</v>
      </c>
      <c r="C21" s="26" t="s">
        <v>5</v>
      </c>
      <c r="D21" s="27">
        <v>1</v>
      </c>
    </row>
    <row r="22" spans="1:4" s="6" customFormat="1" ht="20.100000000000001" customHeight="1" x14ac:dyDescent="0.25">
      <c r="A22" s="122"/>
      <c r="B22" s="3" t="s">
        <v>53</v>
      </c>
      <c r="C22" s="5" t="s">
        <v>5</v>
      </c>
      <c r="D22" s="50" t="s">
        <v>272</v>
      </c>
    </row>
    <row r="23" spans="1:4" s="6" customFormat="1" ht="20.100000000000001" customHeight="1" thickBot="1" x14ac:dyDescent="0.3">
      <c r="A23" s="123"/>
      <c r="B23" s="44" t="s">
        <v>54</v>
      </c>
      <c r="C23" s="30" t="s">
        <v>5</v>
      </c>
      <c r="D23" s="31">
        <v>1990</v>
      </c>
    </row>
    <row r="24" spans="1:4" s="6" customFormat="1" ht="20.100000000000001" customHeight="1" x14ac:dyDescent="0.25">
      <c r="A24" s="121">
        <v>12</v>
      </c>
      <c r="B24" s="55" t="s">
        <v>52</v>
      </c>
      <c r="C24" s="26" t="s">
        <v>5</v>
      </c>
      <c r="D24" s="27">
        <v>2</v>
      </c>
    </row>
    <row r="25" spans="1:4" s="6" customFormat="1" ht="20.100000000000001" customHeight="1" x14ac:dyDescent="0.25">
      <c r="A25" s="122"/>
      <c r="B25" s="3" t="s">
        <v>53</v>
      </c>
      <c r="C25" s="5" t="s">
        <v>5</v>
      </c>
      <c r="D25" s="50" t="s">
        <v>272</v>
      </c>
    </row>
    <row r="26" spans="1:4" s="6" customFormat="1" ht="20.100000000000001" customHeight="1" thickBot="1" x14ac:dyDescent="0.3">
      <c r="A26" s="123"/>
      <c r="B26" s="44" t="s">
        <v>54</v>
      </c>
      <c r="C26" s="30" t="s">
        <v>5</v>
      </c>
      <c r="D26" s="31">
        <v>1990</v>
      </c>
    </row>
    <row r="27" spans="1:4" s="6" customFormat="1" ht="20.100000000000001" customHeight="1" thickBot="1" x14ac:dyDescent="0.3">
      <c r="A27" s="125" t="s">
        <v>55</v>
      </c>
      <c r="B27" s="125"/>
      <c r="C27" s="125"/>
      <c r="D27" s="125"/>
    </row>
    <row r="28" spans="1:4" s="6" customFormat="1" ht="20.100000000000001" customHeight="1" x14ac:dyDescent="0.25">
      <c r="A28" s="121">
        <v>13</v>
      </c>
      <c r="B28" s="55" t="s">
        <v>56</v>
      </c>
      <c r="C28" s="26" t="s">
        <v>5</v>
      </c>
      <c r="D28" s="27" t="s">
        <v>275</v>
      </c>
    </row>
    <row r="29" spans="1:4" s="6" customFormat="1" ht="20.100000000000001" customHeight="1" x14ac:dyDescent="0.25">
      <c r="A29" s="122"/>
      <c r="B29" s="7" t="s">
        <v>57</v>
      </c>
      <c r="C29" s="5" t="s">
        <v>5</v>
      </c>
      <c r="D29" s="28" t="s">
        <v>276</v>
      </c>
    </row>
    <row r="30" spans="1:4" s="6" customFormat="1" ht="36.75" customHeight="1" x14ac:dyDescent="0.25">
      <c r="A30" s="122"/>
      <c r="B30" s="3" t="s">
        <v>58</v>
      </c>
      <c r="C30" s="5" t="s">
        <v>5</v>
      </c>
      <c r="D30" s="50" t="s">
        <v>277</v>
      </c>
    </row>
    <row r="31" spans="1:4" s="6" customFormat="1" ht="20.100000000000001" customHeight="1" x14ac:dyDescent="0.25">
      <c r="A31" s="122"/>
      <c r="B31" s="3" t="s">
        <v>59</v>
      </c>
      <c r="C31" s="5" t="s">
        <v>5</v>
      </c>
      <c r="D31" s="50" t="s">
        <v>278</v>
      </c>
    </row>
    <row r="32" spans="1:4" s="6" customFormat="1" ht="20.100000000000001" customHeight="1" x14ac:dyDescent="0.25">
      <c r="A32" s="122"/>
      <c r="B32" s="3" t="s">
        <v>60</v>
      </c>
      <c r="C32" s="5" t="s">
        <v>5</v>
      </c>
      <c r="D32" s="42">
        <v>41530</v>
      </c>
    </row>
    <row r="33" spans="1:4" s="6" customFormat="1" ht="20.100000000000001" customHeight="1" thickBot="1" x14ac:dyDescent="0.3">
      <c r="A33" s="123"/>
      <c r="B33" s="58" t="s">
        <v>61</v>
      </c>
      <c r="C33" s="30" t="s">
        <v>5</v>
      </c>
      <c r="D33" s="36">
        <v>42925</v>
      </c>
    </row>
    <row r="34" spans="1:4" ht="15.75" customHeight="1" x14ac:dyDescent="0.25">
      <c r="A34" s="121">
        <v>14</v>
      </c>
      <c r="B34" s="55" t="s">
        <v>56</v>
      </c>
      <c r="C34" s="26" t="s">
        <v>5</v>
      </c>
      <c r="D34" s="27" t="s">
        <v>246</v>
      </c>
    </row>
    <row r="35" spans="1:4" x14ac:dyDescent="0.25">
      <c r="A35" s="122"/>
      <c r="B35" s="7" t="s">
        <v>57</v>
      </c>
      <c r="C35" s="5" t="s">
        <v>5</v>
      </c>
      <c r="D35" s="28" t="s">
        <v>276</v>
      </c>
    </row>
    <row r="36" spans="1:4" ht="31.5" x14ac:dyDescent="0.25">
      <c r="A36" s="122"/>
      <c r="B36" s="3" t="s">
        <v>58</v>
      </c>
      <c r="C36" s="5" t="s">
        <v>5</v>
      </c>
      <c r="D36" s="50" t="s">
        <v>279</v>
      </c>
    </row>
    <row r="37" spans="1:4" ht="15.75" customHeight="1" x14ac:dyDescent="0.25">
      <c r="A37" s="122"/>
      <c r="B37" s="3" t="s">
        <v>59</v>
      </c>
      <c r="C37" s="5" t="s">
        <v>5</v>
      </c>
      <c r="D37" s="50" t="s">
        <v>241</v>
      </c>
    </row>
    <row r="38" spans="1:4" x14ac:dyDescent="0.25">
      <c r="A38" s="122"/>
      <c r="B38" s="3" t="s">
        <v>60</v>
      </c>
      <c r="C38" s="5" t="s">
        <v>5</v>
      </c>
      <c r="D38" s="42">
        <v>41956</v>
      </c>
    </row>
    <row r="39" spans="1:4" ht="15.75" customHeight="1" thickBot="1" x14ac:dyDescent="0.3">
      <c r="A39" s="123"/>
      <c r="B39" s="58" t="s">
        <v>61</v>
      </c>
      <c r="C39" s="30" t="s">
        <v>5</v>
      </c>
      <c r="D39" s="36">
        <v>44148</v>
      </c>
    </row>
    <row r="40" spans="1:4" x14ac:dyDescent="0.25">
      <c r="A40" s="121">
        <v>15</v>
      </c>
      <c r="B40" s="55" t="s">
        <v>56</v>
      </c>
      <c r="C40" s="26" t="s">
        <v>5</v>
      </c>
      <c r="D40" s="27" t="s">
        <v>257</v>
      </c>
    </row>
    <row r="41" spans="1:4" ht="15.75" customHeight="1" x14ac:dyDescent="0.25">
      <c r="A41" s="122"/>
      <c r="B41" s="7" t="s">
        <v>57</v>
      </c>
      <c r="C41" s="5" t="s">
        <v>5</v>
      </c>
      <c r="D41" s="28" t="s">
        <v>276</v>
      </c>
    </row>
    <row r="42" spans="1:4" ht="31.5" x14ac:dyDescent="0.25">
      <c r="A42" s="122"/>
      <c r="B42" s="3" t="s">
        <v>58</v>
      </c>
      <c r="C42" s="5" t="s">
        <v>5</v>
      </c>
      <c r="D42" s="50" t="s">
        <v>279</v>
      </c>
    </row>
    <row r="43" spans="1:4" ht="15.75" customHeight="1" x14ac:dyDescent="0.25">
      <c r="A43" s="122"/>
      <c r="B43" s="3" t="s">
        <v>59</v>
      </c>
      <c r="C43" s="5" t="s">
        <v>5</v>
      </c>
      <c r="D43" s="50" t="s">
        <v>280</v>
      </c>
    </row>
    <row r="44" spans="1:4" x14ac:dyDescent="0.25">
      <c r="A44" s="122"/>
      <c r="B44" s="3" t="s">
        <v>60</v>
      </c>
      <c r="C44" s="5" t="s">
        <v>5</v>
      </c>
      <c r="D44" s="42"/>
    </row>
    <row r="45" spans="1:4" ht="15.75" customHeight="1" thickBot="1" x14ac:dyDescent="0.3">
      <c r="A45" s="123"/>
      <c r="B45" s="58" t="s">
        <v>61</v>
      </c>
      <c r="C45" s="30" t="s">
        <v>5</v>
      </c>
      <c r="D45" s="36"/>
    </row>
    <row r="46" spans="1:4" ht="15.75" customHeight="1" x14ac:dyDescent="0.25">
      <c r="A46" s="120" t="s">
        <v>62</v>
      </c>
      <c r="B46" s="120"/>
      <c r="C46" s="120"/>
      <c r="D46" s="120"/>
    </row>
    <row r="47" spans="1:4" x14ac:dyDescent="0.25">
      <c r="A47" s="4">
        <v>17</v>
      </c>
      <c r="B47" s="7" t="s">
        <v>63</v>
      </c>
      <c r="C47" s="5" t="s">
        <v>5</v>
      </c>
      <c r="D47" s="5" t="s">
        <v>217</v>
      </c>
    </row>
    <row r="48" spans="1:4" ht="15.75" customHeight="1" x14ac:dyDescent="0.25">
      <c r="A48" s="4">
        <v>18</v>
      </c>
      <c r="B48" s="7" t="s">
        <v>64</v>
      </c>
      <c r="C48" s="8" t="s">
        <v>6</v>
      </c>
      <c r="D48" s="5">
        <v>1</v>
      </c>
    </row>
    <row r="49" spans="1:4" x14ac:dyDescent="0.25">
      <c r="A49" s="120" t="s">
        <v>65</v>
      </c>
      <c r="B49" s="120"/>
      <c r="C49" s="120"/>
      <c r="D49" s="120"/>
    </row>
    <row r="50" spans="1:4" ht="15.75" customHeight="1" x14ac:dyDescent="0.25">
      <c r="A50" s="4">
        <v>19</v>
      </c>
      <c r="B50" s="3" t="s">
        <v>66</v>
      </c>
      <c r="C50" s="5" t="s">
        <v>5</v>
      </c>
      <c r="D50" s="5" t="s">
        <v>217</v>
      </c>
    </row>
    <row r="51" spans="1:4" x14ac:dyDescent="0.25">
      <c r="A51" s="120" t="s">
        <v>67</v>
      </c>
      <c r="B51" s="120"/>
      <c r="C51" s="120"/>
      <c r="D51" s="120"/>
    </row>
    <row r="52" spans="1:4" ht="15.75" customHeight="1" x14ac:dyDescent="0.25">
      <c r="A52" s="4">
        <v>20</v>
      </c>
      <c r="B52" s="7" t="s">
        <v>68</v>
      </c>
      <c r="C52" s="5" t="s">
        <v>5</v>
      </c>
      <c r="D52" s="8" t="s">
        <v>225</v>
      </c>
    </row>
    <row r="53" spans="1:4" x14ac:dyDescent="0.25">
      <c r="A53" s="120" t="s">
        <v>69</v>
      </c>
      <c r="B53" s="120"/>
      <c r="C53" s="120"/>
      <c r="D53" s="120"/>
    </row>
    <row r="54" spans="1:4" ht="15.75" customHeight="1" x14ac:dyDescent="0.25">
      <c r="A54" s="4">
        <v>21</v>
      </c>
      <c r="B54" s="7" t="s">
        <v>70</v>
      </c>
      <c r="C54" s="5" t="s">
        <v>5</v>
      </c>
      <c r="D54" s="8" t="s">
        <v>216</v>
      </c>
    </row>
    <row r="55" spans="1:4" x14ac:dyDescent="0.25">
      <c r="A55" s="117" t="s">
        <v>71</v>
      </c>
      <c r="B55" s="117"/>
      <c r="C55" s="117"/>
      <c r="D55" s="117"/>
    </row>
    <row r="56" spans="1:4" x14ac:dyDescent="0.25">
      <c r="A56" s="4">
        <v>22</v>
      </c>
      <c r="B56" s="7" t="s">
        <v>72</v>
      </c>
      <c r="C56" s="5" t="s">
        <v>5</v>
      </c>
      <c r="D56" s="8" t="s">
        <v>216</v>
      </c>
    </row>
    <row r="57" spans="1:4" ht="15.75" customHeight="1" x14ac:dyDescent="0.25">
      <c r="A57" s="4">
        <v>23</v>
      </c>
      <c r="B57" s="7" t="s">
        <v>73</v>
      </c>
      <c r="C57" s="5" t="s">
        <v>29</v>
      </c>
      <c r="D57" s="5"/>
    </row>
    <row r="58" spans="1:4" x14ac:dyDescent="0.25">
      <c r="A58" s="120" t="s">
        <v>74</v>
      </c>
      <c r="B58" s="120"/>
      <c r="C58" s="120"/>
      <c r="D58" s="120"/>
    </row>
    <row r="59" spans="1:4" ht="15.75" customHeight="1" x14ac:dyDescent="0.25">
      <c r="A59" s="4">
        <v>24</v>
      </c>
      <c r="B59" s="7" t="s">
        <v>75</v>
      </c>
      <c r="C59" s="5" t="s">
        <v>5</v>
      </c>
      <c r="D59" s="5" t="s">
        <v>215</v>
      </c>
    </row>
    <row r="60" spans="1:4" x14ac:dyDescent="0.25">
      <c r="A60" s="120" t="s">
        <v>76</v>
      </c>
      <c r="B60" s="120"/>
      <c r="C60" s="120"/>
      <c r="D60" s="120"/>
    </row>
    <row r="61" spans="1:4" ht="15.75" customHeight="1" x14ac:dyDescent="0.25">
      <c r="A61" s="4">
        <v>25</v>
      </c>
      <c r="B61" s="3" t="s">
        <v>77</v>
      </c>
      <c r="C61" s="5" t="s">
        <v>5</v>
      </c>
      <c r="D61" s="23" t="s">
        <v>226</v>
      </c>
    </row>
    <row r="62" spans="1:4" x14ac:dyDescent="0.25">
      <c r="A62" s="120" t="s">
        <v>78</v>
      </c>
      <c r="B62" s="120"/>
      <c r="C62" s="120"/>
      <c r="D62" s="120"/>
    </row>
    <row r="63" spans="1:4" ht="15.75" customHeight="1" x14ac:dyDescent="0.25">
      <c r="A63" s="4">
        <v>26</v>
      </c>
      <c r="B63" s="3" t="s">
        <v>79</v>
      </c>
      <c r="C63" s="5" t="s">
        <v>5</v>
      </c>
      <c r="D63" s="5" t="s">
        <v>215</v>
      </c>
    </row>
    <row r="64" spans="1:4" x14ac:dyDescent="0.25">
      <c r="A64" s="120" t="s">
        <v>80</v>
      </c>
      <c r="B64" s="120"/>
      <c r="C64" s="120"/>
      <c r="D64" s="120"/>
    </row>
    <row r="65" spans="1:4" ht="15.75" customHeight="1" x14ac:dyDescent="0.25">
      <c r="A65" s="4">
        <v>27</v>
      </c>
      <c r="B65" s="3" t="s">
        <v>81</v>
      </c>
      <c r="C65" s="5" t="s">
        <v>5</v>
      </c>
      <c r="D65" s="8" t="s">
        <v>227</v>
      </c>
    </row>
    <row r="66" spans="1:4" x14ac:dyDescent="0.25">
      <c r="A66" s="117" t="s">
        <v>86</v>
      </c>
      <c r="B66" s="117"/>
      <c r="C66" s="117"/>
      <c r="D66" s="117"/>
    </row>
    <row r="67" spans="1:4" x14ac:dyDescent="0.25">
      <c r="A67" s="4">
        <v>28</v>
      </c>
      <c r="B67" s="3" t="s">
        <v>82</v>
      </c>
      <c r="C67" s="5" t="s">
        <v>5</v>
      </c>
      <c r="D67" s="5" t="s">
        <v>215</v>
      </c>
    </row>
  </sheetData>
  <mergeCells count="24">
    <mergeCell ref="A17:D17"/>
    <mergeCell ref="A7:D7"/>
    <mergeCell ref="A1:D1"/>
    <mergeCell ref="A5:D5"/>
    <mergeCell ref="A10:D10"/>
    <mergeCell ref="A12:D12"/>
    <mergeCell ref="A15:D15"/>
    <mergeCell ref="A40:A45"/>
    <mergeCell ref="A20:D20"/>
    <mergeCell ref="A27:D27"/>
    <mergeCell ref="A46:D46"/>
    <mergeCell ref="A21:A23"/>
    <mergeCell ref="A24:A26"/>
    <mergeCell ref="A28:A33"/>
    <mergeCell ref="A34:A39"/>
    <mergeCell ref="A66:D66"/>
    <mergeCell ref="A49:D49"/>
    <mergeCell ref="A51:D51"/>
    <mergeCell ref="A53:D53"/>
    <mergeCell ref="A55:D55"/>
    <mergeCell ref="A58:D58"/>
    <mergeCell ref="A60:D60"/>
    <mergeCell ref="A62:D62"/>
    <mergeCell ref="A64:D64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83" zoomScaleNormal="100" workbookViewId="0">
      <selection activeCell="D99" sqref="D99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118" t="s">
        <v>90</v>
      </c>
      <c r="B1" s="118"/>
      <c r="C1" s="118"/>
      <c r="D1" s="118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43555</v>
      </c>
    </row>
    <row r="5" spans="1:4" s="6" customFormat="1" ht="51.75" customHeight="1" x14ac:dyDescent="0.25">
      <c r="A5" s="121">
        <v>1</v>
      </c>
      <c r="B5" s="25" t="s">
        <v>87</v>
      </c>
      <c r="C5" s="26" t="s">
        <v>5</v>
      </c>
      <c r="D5" s="27" t="s">
        <v>228</v>
      </c>
    </row>
    <row r="6" spans="1:4" s="6" customFormat="1" ht="20.100000000000001" customHeight="1" x14ac:dyDescent="0.25">
      <c r="A6" s="122"/>
      <c r="B6" s="7" t="s">
        <v>59</v>
      </c>
      <c r="C6" s="5" t="s">
        <v>5</v>
      </c>
      <c r="D6" s="28" t="s">
        <v>229</v>
      </c>
    </row>
    <row r="7" spans="1:4" s="6" customFormat="1" ht="36.75" customHeight="1" x14ac:dyDescent="0.25">
      <c r="A7" s="122"/>
      <c r="B7" s="7" t="s">
        <v>88</v>
      </c>
      <c r="C7" s="5" t="s">
        <v>13</v>
      </c>
      <c r="D7" s="53" t="s">
        <v>271</v>
      </c>
    </row>
    <row r="8" spans="1:4" s="6" customFormat="1" ht="32.25" customHeight="1" x14ac:dyDescent="0.25">
      <c r="A8" s="122"/>
      <c r="B8" s="3" t="s">
        <v>175</v>
      </c>
      <c r="C8" s="5" t="s">
        <v>5</v>
      </c>
      <c r="D8" s="28"/>
    </row>
    <row r="9" spans="1:4" s="6" customFormat="1" ht="34.5" customHeight="1" x14ac:dyDescent="0.25">
      <c r="A9" s="122"/>
      <c r="B9" s="3" t="s">
        <v>176</v>
      </c>
      <c r="C9" s="5" t="s">
        <v>5</v>
      </c>
      <c r="D9" s="28" t="s">
        <v>17</v>
      </c>
    </row>
    <row r="10" spans="1:4" s="6" customFormat="1" ht="20.100000000000001" customHeight="1" x14ac:dyDescent="0.25">
      <c r="A10" s="122"/>
      <c r="B10" s="3" t="s">
        <v>177</v>
      </c>
      <c r="C10" s="5" t="s">
        <v>5</v>
      </c>
      <c r="D10" s="28" t="s">
        <v>244</v>
      </c>
    </row>
    <row r="11" spans="1:4" s="6" customFormat="1" ht="20.100000000000001" customHeight="1" thickBot="1" x14ac:dyDescent="0.3">
      <c r="A11" s="123"/>
      <c r="B11" s="51" t="s">
        <v>89</v>
      </c>
      <c r="C11" s="30" t="s">
        <v>5</v>
      </c>
      <c r="D11" s="31" t="s">
        <v>264</v>
      </c>
    </row>
    <row r="12" spans="1:4" s="6" customFormat="1" ht="47.25" x14ac:dyDescent="0.25">
      <c r="A12" s="121">
        <v>2</v>
      </c>
      <c r="B12" s="25" t="s">
        <v>87</v>
      </c>
      <c r="C12" s="26" t="s">
        <v>5</v>
      </c>
      <c r="D12" s="27" t="s">
        <v>230</v>
      </c>
    </row>
    <row r="13" spans="1:4" s="6" customFormat="1" x14ac:dyDescent="0.25">
      <c r="A13" s="122"/>
      <c r="B13" s="7" t="s">
        <v>59</v>
      </c>
      <c r="C13" s="5" t="s">
        <v>5</v>
      </c>
      <c r="D13" s="28" t="s">
        <v>229</v>
      </c>
    </row>
    <row r="14" spans="1:4" s="6" customFormat="1" ht="30" x14ac:dyDescent="0.25">
      <c r="A14" s="122"/>
      <c r="B14" s="7" t="s">
        <v>88</v>
      </c>
      <c r="C14" s="5" t="s">
        <v>13</v>
      </c>
      <c r="D14" s="53" t="s">
        <v>271</v>
      </c>
    </row>
    <row r="15" spans="1:4" ht="31.5" x14ac:dyDescent="0.25">
      <c r="A15" s="122"/>
      <c r="B15" s="3" t="s">
        <v>175</v>
      </c>
      <c r="C15" s="5" t="s">
        <v>5</v>
      </c>
      <c r="D15" s="28"/>
    </row>
    <row r="16" spans="1:4" ht="31.5" x14ac:dyDescent="0.25">
      <c r="A16" s="122"/>
      <c r="B16" s="3" t="s">
        <v>176</v>
      </c>
      <c r="C16" s="5" t="s">
        <v>5</v>
      </c>
      <c r="D16" s="28" t="s">
        <v>17</v>
      </c>
    </row>
    <row r="17" spans="1:4" x14ac:dyDescent="0.25">
      <c r="A17" s="122"/>
      <c r="B17" s="3" t="s">
        <v>177</v>
      </c>
      <c r="C17" s="5" t="s">
        <v>5</v>
      </c>
      <c r="D17" s="28" t="s">
        <v>244</v>
      </c>
    </row>
    <row r="18" spans="1:4" ht="16.5" thickBot="1" x14ac:dyDescent="0.3">
      <c r="A18" s="123"/>
      <c r="B18" s="51" t="s">
        <v>89</v>
      </c>
      <c r="C18" s="30" t="s">
        <v>5</v>
      </c>
      <c r="D18" s="31" t="s">
        <v>264</v>
      </c>
    </row>
    <row r="19" spans="1:4" x14ac:dyDescent="0.25">
      <c r="A19" s="121">
        <v>3</v>
      </c>
      <c r="B19" s="25" t="s">
        <v>87</v>
      </c>
      <c r="C19" s="26" t="s">
        <v>5</v>
      </c>
      <c r="D19" s="27" t="s">
        <v>231</v>
      </c>
    </row>
    <row r="20" spans="1:4" x14ac:dyDescent="0.25">
      <c r="A20" s="122"/>
      <c r="B20" s="7" t="s">
        <v>59</v>
      </c>
      <c r="C20" s="5" t="s">
        <v>5</v>
      </c>
      <c r="D20" s="28" t="s">
        <v>239</v>
      </c>
    </row>
    <row r="21" spans="1:4" ht="30" x14ac:dyDescent="0.25">
      <c r="A21" s="122"/>
      <c r="B21" s="7" t="s">
        <v>88</v>
      </c>
      <c r="C21" s="5" t="s">
        <v>13</v>
      </c>
      <c r="D21" s="53" t="s">
        <v>271</v>
      </c>
    </row>
    <row r="22" spans="1:4" ht="31.5" x14ac:dyDescent="0.25">
      <c r="A22" s="122"/>
      <c r="B22" s="3" t="s">
        <v>175</v>
      </c>
      <c r="C22" s="5" t="s">
        <v>5</v>
      </c>
      <c r="D22" s="28"/>
    </row>
    <row r="23" spans="1:4" ht="31.5" x14ac:dyDescent="0.25">
      <c r="A23" s="122"/>
      <c r="B23" s="3" t="s">
        <v>176</v>
      </c>
      <c r="C23" s="5" t="s">
        <v>5</v>
      </c>
      <c r="D23" s="28" t="s">
        <v>17</v>
      </c>
    </row>
    <row r="24" spans="1:4" x14ac:dyDescent="0.25">
      <c r="A24" s="122"/>
      <c r="B24" s="3" t="s">
        <v>177</v>
      </c>
      <c r="C24" s="5" t="s">
        <v>5</v>
      </c>
      <c r="D24" s="28" t="s">
        <v>244</v>
      </c>
    </row>
    <row r="25" spans="1:4" ht="16.5" thickBot="1" x14ac:dyDescent="0.3">
      <c r="A25" s="123"/>
      <c r="B25" s="51" t="s">
        <v>89</v>
      </c>
      <c r="C25" s="30" t="s">
        <v>5</v>
      </c>
      <c r="D25" s="31" t="s">
        <v>264</v>
      </c>
    </row>
    <row r="26" spans="1:4" ht="31.5" x14ac:dyDescent="0.25">
      <c r="A26" s="121">
        <v>4</v>
      </c>
      <c r="B26" s="25" t="s">
        <v>87</v>
      </c>
      <c r="C26" s="26" t="s">
        <v>5</v>
      </c>
      <c r="D26" s="27" t="s">
        <v>232</v>
      </c>
    </row>
    <row r="27" spans="1:4" x14ac:dyDescent="0.25">
      <c r="A27" s="122"/>
      <c r="B27" s="7" t="s">
        <v>59</v>
      </c>
      <c r="C27" s="5" t="s">
        <v>5</v>
      </c>
      <c r="D27" s="28" t="s">
        <v>239</v>
      </c>
    </row>
    <row r="28" spans="1:4" ht="30" x14ac:dyDescent="0.25">
      <c r="A28" s="122"/>
      <c r="B28" s="7" t="s">
        <v>88</v>
      </c>
      <c r="C28" s="5" t="s">
        <v>13</v>
      </c>
      <c r="D28" s="53" t="s">
        <v>271</v>
      </c>
    </row>
    <row r="29" spans="1:4" ht="31.5" x14ac:dyDescent="0.25">
      <c r="A29" s="122"/>
      <c r="B29" s="3" t="s">
        <v>175</v>
      </c>
      <c r="C29" s="5" t="s">
        <v>5</v>
      </c>
      <c r="D29" s="28"/>
    </row>
    <row r="30" spans="1:4" ht="31.5" x14ac:dyDescent="0.25">
      <c r="A30" s="122"/>
      <c r="B30" s="3" t="s">
        <v>176</v>
      </c>
      <c r="C30" s="5" t="s">
        <v>5</v>
      </c>
      <c r="D30" s="28" t="s">
        <v>17</v>
      </c>
    </row>
    <row r="31" spans="1:4" x14ac:dyDescent="0.25">
      <c r="A31" s="122"/>
      <c r="B31" s="3" t="s">
        <v>177</v>
      </c>
      <c r="C31" s="5" t="s">
        <v>5</v>
      </c>
      <c r="D31" s="28" t="s">
        <v>261</v>
      </c>
    </row>
    <row r="32" spans="1:4" ht="16.5" thickBot="1" x14ac:dyDescent="0.3">
      <c r="A32" s="123"/>
      <c r="B32" s="51" t="s">
        <v>89</v>
      </c>
      <c r="C32" s="30" t="s">
        <v>5</v>
      </c>
      <c r="D32" s="31" t="s">
        <v>264</v>
      </c>
    </row>
    <row r="33" spans="1:4" ht="31.5" x14ac:dyDescent="0.25">
      <c r="A33" s="121">
        <v>5</v>
      </c>
      <c r="B33" s="25" t="s">
        <v>87</v>
      </c>
      <c r="C33" s="26" t="s">
        <v>5</v>
      </c>
      <c r="D33" s="27" t="s">
        <v>233</v>
      </c>
    </row>
    <row r="34" spans="1:4" x14ac:dyDescent="0.25">
      <c r="A34" s="122"/>
      <c r="B34" s="7" t="s">
        <v>59</v>
      </c>
      <c r="C34" s="5" t="s">
        <v>5</v>
      </c>
      <c r="D34" s="28"/>
    </row>
    <row r="35" spans="1:4" ht="30" x14ac:dyDescent="0.25">
      <c r="A35" s="122"/>
      <c r="B35" s="7" t="s">
        <v>88</v>
      </c>
      <c r="C35" s="5" t="s">
        <v>13</v>
      </c>
      <c r="D35" s="53" t="s">
        <v>271</v>
      </c>
    </row>
    <row r="36" spans="1:4" ht="31.5" x14ac:dyDescent="0.25">
      <c r="A36" s="122"/>
      <c r="B36" s="3" t="s">
        <v>175</v>
      </c>
      <c r="C36" s="5" t="s">
        <v>5</v>
      </c>
      <c r="D36" s="28"/>
    </row>
    <row r="37" spans="1:4" ht="31.5" x14ac:dyDescent="0.25">
      <c r="A37" s="122"/>
      <c r="B37" s="3" t="s">
        <v>176</v>
      </c>
      <c r="C37" s="5" t="s">
        <v>5</v>
      </c>
      <c r="D37" s="28" t="s">
        <v>17</v>
      </c>
    </row>
    <row r="38" spans="1:4" x14ac:dyDescent="0.25">
      <c r="A38" s="122"/>
      <c r="B38" s="3" t="s">
        <v>177</v>
      </c>
      <c r="C38" s="5" t="s">
        <v>5</v>
      </c>
      <c r="D38" s="28" t="s">
        <v>244</v>
      </c>
    </row>
    <row r="39" spans="1:4" ht="16.5" thickBot="1" x14ac:dyDescent="0.3">
      <c r="A39" s="123"/>
      <c r="B39" s="51" t="s">
        <v>89</v>
      </c>
      <c r="C39" s="30" t="s">
        <v>5</v>
      </c>
      <c r="D39" s="31" t="s">
        <v>264</v>
      </c>
    </row>
    <row r="40" spans="1:4" ht="47.25" x14ac:dyDescent="0.25">
      <c r="A40" s="121">
        <v>6</v>
      </c>
      <c r="B40" s="25" t="s">
        <v>87</v>
      </c>
      <c r="C40" s="26" t="s">
        <v>5</v>
      </c>
      <c r="D40" s="27" t="s">
        <v>234</v>
      </c>
    </row>
    <row r="41" spans="1:4" x14ac:dyDescent="0.25">
      <c r="A41" s="122"/>
      <c r="B41" s="7" t="s">
        <v>59</v>
      </c>
      <c r="C41" s="5" t="s">
        <v>5</v>
      </c>
      <c r="D41" s="28" t="s">
        <v>240</v>
      </c>
    </row>
    <row r="42" spans="1:4" ht="30" x14ac:dyDescent="0.25">
      <c r="A42" s="122"/>
      <c r="B42" s="7" t="s">
        <v>88</v>
      </c>
      <c r="C42" s="5" t="s">
        <v>13</v>
      </c>
      <c r="D42" s="53" t="s">
        <v>271</v>
      </c>
    </row>
    <row r="43" spans="1:4" ht="31.5" x14ac:dyDescent="0.25">
      <c r="A43" s="122"/>
      <c r="B43" s="3" t="s">
        <v>175</v>
      </c>
      <c r="C43" s="5" t="s">
        <v>5</v>
      </c>
      <c r="D43" s="28"/>
    </row>
    <row r="44" spans="1:4" ht="31.5" x14ac:dyDescent="0.25">
      <c r="A44" s="122"/>
      <c r="B44" s="3" t="s">
        <v>176</v>
      </c>
      <c r="C44" s="5" t="s">
        <v>5</v>
      </c>
      <c r="D44" s="28" t="s">
        <v>17</v>
      </c>
    </row>
    <row r="45" spans="1:4" x14ac:dyDescent="0.25">
      <c r="A45" s="122"/>
      <c r="B45" s="3" t="s">
        <v>177</v>
      </c>
      <c r="C45" s="5" t="s">
        <v>5</v>
      </c>
      <c r="D45" s="28" t="s">
        <v>244</v>
      </c>
    </row>
    <row r="46" spans="1:4" ht="16.5" thickBot="1" x14ac:dyDescent="0.3">
      <c r="A46" s="123"/>
      <c r="B46" s="51" t="s">
        <v>89</v>
      </c>
      <c r="C46" s="30" t="s">
        <v>5</v>
      </c>
      <c r="D46" s="31" t="s">
        <v>264</v>
      </c>
    </row>
    <row r="47" spans="1:4" x14ac:dyDescent="0.25">
      <c r="A47" s="121">
        <v>7</v>
      </c>
      <c r="B47" s="25" t="s">
        <v>87</v>
      </c>
      <c r="C47" s="26" t="s">
        <v>5</v>
      </c>
      <c r="D47" s="27" t="s">
        <v>235</v>
      </c>
    </row>
    <row r="48" spans="1:4" x14ac:dyDescent="0.25">
      <c r="A48" s="122"/>
      <c r="B48" s="7" t="s">
        <v>59</v>
      </c>
      <c r="C48" s="5" t="s">
        <v>5</v>
      </c>
      <c r="D48" s="28" t="s">
        <v>241</v>
      </c>
    </row>
    <row r="49" spans="1:4" ht="30" x14ac:dyDescent="0.25">
      <c r="A49" s="122"/>
      <c r="B49" s="7" t="s">
        <v>88</v>
      </c>
      <c r="C49" s="5" t="s">
        <v>13</v>
      </c>
      <c r="D49" s="53" t="s">
        <v>271</v>
      </c>
    </row>
    <row r="50" spans="1:4" ht="31.5" x14ac:dyDescent="0.25">
      <c r="A50" s="122"/>
      <c r="B50" s="3" t="s">
        <v>175</v>
      </c>
      <c r="C50" s="5" t="s">
        <v>5</v>
      </c>
      <c r="D50" s="28"/>
    </row>
    <row r="51" spans="1:4" ht="31.5" x14ac:dyDescent="0.25">
      <c r="A51" s="122"/>
      <c r="B51" s="3" t="s">
        <v>176</v>
      </c>
      <c r="C51" s="5" t="s">
        <v>5</v>
      </c>
      <c r="D51" s="28" t="s">
        <v>17</v>
      </c>
    </row>
    <row r="52" spans="1:4" x14ac:dyDescent="0.25">
      <c r="A52" s="122"/>
      <c r="B52" s="3" t="s">
        <v>177</v>
      </c>
      <c r="C52" s="5" t="s">
        <v>5</v>
      </c>
      <c r="D52" s="28" t="s">
        <v>244</v>
      </c>
    </row>
    <row r="53" spans="1:4" ht="16.5" thickBot="1" x14ac:dyDescent="0.3">
      <c r="A53" s="123"/>
      <c r="B53" s="51" t="s">
        <v>89</v>
      </c>
      <c r="C53" s="30" t="s">
        <v>5</v>
      </c>
      <c r="D53" s="31" t="s">
        <v>264</v>
      </c>
    </row>
    <row r="54" spans="1:4" x14ac:dyDescent="0.25">
      <c r="A54" s="121">
        <v>8</v>
      </c>
      <c r="B54" s="25" t="s">
        <v>87</v>
      </c>
      <c r="C54" s="26" t="s">
        <v>5</v>
      </c>
      <c r="D54" s="27" t="s">
        <v>236</v>
      </c>
    </row>
    <row r="55" spans="1:4" x14ac:dyDescent="0.25">
      <c r="A55" s="122"/>
      <c r="B55" s="7" t="s">
        <v>59</v>
      </c>
      <c r="C55" s="5" t="s">
        <v>5</v>
      </c>
      <c r="D55" s="28" t="s">
        <v>239</v>
      </c>
    </row>
    <row r="56" spans="1:4" ht="30" x14ac:dyDescent="0.25">
      <c r="A56" s="122"/>
      <c r="B56" s="7" t="s">
        <v>88</v>
      </c>
      <c r="C56" s="5" t="s">
        <v>13</v>
      </c>
      <c r="D56" s="53" t="s">
        <v>271</v>
      </c>
    </row>
    <row r="57" spans="1:4" ht="31.5" x14ac:dyDescent="0.25">
      <c r="A57" s="122"/>
      <c r="B57" s="3" t="s">
        <v>175</v>
      </c>
      <c r="C57" s="5" t="s">
        <v>5</v>
      </c>
      <c r="D57" s="28"/>
    </row>
    <row r="58" spans="1:4" ht="31.5" x14ac:dyDescent="0.25">
      <c r="A58" s="122"/>
      <c r="B58" s="3" t="s">
        <v>176</v>
      </c>
      <c r="C58" s="5" t="s">
        <v>5</v>
      </c>
      <c r="D58" s="28" t="s">
        <v>17</v>
      </c>
    </row>
    <row r="59" spans="1:4" x14ac:dyDescent="0.25">
      <c r="A59" s="122"/>
      <c r="B59" s="3" t="s">
        <v>177</v>
      </c>
      <c r="C59" s="5" t="s">
        <v>5</v>
      </c>
      <c r="D59" s="28" t="s">
        <v>245</v>
      </c>
    </row>
    <row r="60" spans="1:4" ht="16.5" thickBot="1" x14ac:dyDescent="0.3">
      <c r="A60" s="123"/>
      <c r="B60" s="51" t="s">
        <v>89</v>
      </c>
      <c r="C60" s="30" t="s">
        <v>5</v>
      </c>
      <c r="D60" s="31" t="s">
        <v>264</v>
      </c>
    </row>
    <row r="61" spans="1:4" x14ac:dyDescent="0.25">
      <c r="A61" s="121">
        <v>9</v>
      </c>
      <c r="B61" s="25" t="s">
        <v>87</v>
      </c>
      <c r="C61" s="26" t="s">
        <v>5</v>
      </c>
      <c r="D61" s="27" t="s">
        <v>237</v>
      </c>
    </row>
    <row r="62" spans="1:4" x14ac:dyDescent="0.25">
      <c r="A62" s="122"/>
      <c r="B62" s="7" t="s">
        <v>59</v>
      </c>
      <c r="C62" s="5" t="s">
        <v>5</v>
      </c>
      <c r="D62" s="28" t="s">
        <v>242</v>
      </c>
    </row>
    <row r="63" spans="1:4" ht="30" x14ac:dyDescent="0.25">
      <c r="A63" s="122"/>
      <c r="B63" s="7" t="s">
        <v>88</v>
      </c>
      <c r="C63" s="5" t="s">
        <v>13</v>
      </c>
      <c r="D63" s="53" t="s">
        <v>271</v>
      </c>
    </row>
    <row r="64" spans="1:4" ht="31.5" x14ac:dyDescent="0.25">
      <c r="A64" s="122"/>
      <c r="B64" s="3" t="s">
        <v>175</v>
      </c>
      <c r="C64" s="5" t="s">
        <v>5</v>
      </c>
      <c r="D64" s="28"/>
    </row>
    <row r="65" spans="1:4" ht="31.5" x14ac:dyDescent="0.25">
      <c r="A65" s="122"/>
      <c r="B65" s="3" t="s">
        <v>176</v>
      </c>
      <c r="C65" s="5" t="s">
        <v>5</v>
      </c>
      <c r="D65" s="28" t="s">
        <v>17</v>
      </c>
    </row>
    <row r="66" spans="1:4" x14ac:dyDescent="0.25">
      <c r="A66" s="122"/>
      <c r="B66" s="3" t="s">
        <v>177</v>
      </c>
      <c r="C66" s="5" t="s">
        <v>5</v>
      </c>
      <c r="D66" s="28" t="s">
        <v>244</v>
      </c>
    </row>
    <row r="67" spans="1:4" ht="16.5" thickBot="1" x14ac:dyDescent="0.3">
      <c r="A67" s="123"/>
      <c r="B67" s="51" t="s">
        <v>89</v>
      </c>
      <c r="C67" s="30" t="s">
        <v>5</v>
      </c>
      <c r="D67" s="31" t="s">
        <v>264</v>
      </c>
    </row>
    <row r="68" spans="1:4" x14ac:dyDescent="0.25">
      <c r="A68" s="121">
        <v>10</v>
      </c>
      <c r="B68" s="25" t="s">
        <v>87</v>
      </c>
      <c r="C68" s="26" t="s">
        <v>5</v>
      </c>
      <c r="D68" s="27" t="s">
        <v>238</v>
      </c>
    </row>
    <row r="69" spans="1:4" x14ac:dyDescent="0.25">
      <c r="A69" s="122"/>
      <c r="B69" s="7" t="s">
        <v>59</v>
      </c>
      <c r="C69" s="5" t="s">
        <v>5</v>
      </c>
      <c r="D69" s="28" t="s">
        <v>243</v>
      </c>
    </row>
    <row r="70" spans="1:4" ht="30" x14ac:dyDescent="0.25">
      <c r="A70" s="122"/>
      <c r="B70" s="7" t="s">
        <v>88</v>
      </c>
      <c r="C70" s="5" t="s">
        <v>13</v>
      </c>
      <c r="D70" s="53" t="s">
        <v>271</v>
      </c>
    </row>
    <row r="71" spans="1:4" ht="31.5" x14ac:dyDescent="0.25">
      <c r="A71" s="122"/>
      <c r="B71" s="3" t="s">
        <v>175</v>
      </c>
      <c r="C71" s="5" t="s">
        <v>5</v>
      </c>
      <c r="D71" s="28"/>
    </row>
    <row r="72" spans="1:4" ht="31.5" x14ac:dyDescent="0.25">
      <c r="A72" s="122"/>
      <c r="B72" s="3" t="s">
        <v>176</v>
      </c>
      <c r="C72" s="5" t="s">
        <v>5</v>
      </c>
      <c r="D72" s="28" t="s">
        <v>17</v>
      </c>
    </row>
    <row r="73" spans="1:4" x14ac:dyDescent="0.25">
      <c r="A73" s="122"/>
      <c r="B73" s="3" t="s">
        <v>177</v>
      </c>
      <c r="C73" s="5" t="s">
        <v>5</v>
      </c>
      <c r="D73" s="28" t="s">
        <v>244</v>
      </c>
    </row>
    <row r="74" spans="1:4" ht="16.5" thickBot="1" x14ac:dyDescent="0.3">
      <c r="A74" s="123"/>
      <c r="B74" s="51" t="s">
        <v>89</v>
      </c>
      <c r="C74" s="30" t="s">
        <v>5</v>
      </c>
      <c r="D74" s="31" t="s">
        <v>264</v>
      </c>
    </row>
    <row r="75" spans="1:4" ht="17.25" customHeight="1" x14ac:dyDescent="0.25">
      <c r="A75" s="121">
        <v>11</v>
      </c>
      <c r="B75" s="25" t="s">
        <v>87</v>
      </c>
      <c r="C75" s="26" t="s">
        <v>5</v>
      </c>
      <c r="D75" s="27" t="s">
        <v>262</v>
      </c>
    </row>
    <row r="76" spans="1:4" x14ac:dyDescent="0.25">
      <c r="A76" s="122"/>
      <c r="B76" s="7" t="s">
        <v>59</v>
      </c>
      <c r="C76" s="5" t="s">
        <v>5</v>
      </c>
      <c r="D76" s="28"/>
    </row>
    <row r="77" spans="1:4" ht="30" x14ac:dyDescent="0.25">
      <c r="A77" s="122"/>
      <c r="B77" s="7" t="s">
        <v>88</v>
      </c>
      <c r="C77" s="5" t="s">
        <v>13</v>
      </c>
      <c r="D77" s="53" t="s">
        <v>271</v>
      </c>
    </row>
    <row r="78" spans="1:4" ht="31.5" x14ac:dyDescent="0.25">
      <c r="A78" s="122"/>
      <c r="B78" s="3" t="s">
        <v>175</v>
      </c>
      <c r="C78" s="5" t="s">
        <v>5</v>
      </c>
      <c r="D78" s="28"/>
    </row>
    <row r="79" spans="1:4" ht="31.5" x14ac:dyDescent="0.25">
      <c r="A79" s="122"/>
      <c r="B79" s="3" t="s">
        <v>176</v>
      </c>
      <c r="C79" s="5" t="s">
        <v>5</v>
      </c>
      <c r="D79" s="28" t="s">
        <v>17</v>
      </c>
    </row>
    <row r="80" spans="1:4" x14ac:dyDescent="0.25">
      <c r="A80" s="122"/>
      <c r="B80" s="3" t="s">
        <v>177</v>
      </c>
      <c r="C80" s="5" t="s">
        <v>5</v>
      </c>
      <c r="D80" s="28" t="s">
        <v>263</v>
      </c>
    </row>
    <row r="81" spans="1:4" ht="16.5" thickBot="1" x14ac:dyDescent="0.3">
      <c r="A81" s="123"/>
      <c r="B81" s="51" t="s">
        <v>89</v>
      </c>
      <c r="C81" s="30" t="s">
        <v>5</v>
      </c>
      <c r="D81" s="31" t="s">
        <v>264</v>
      </c>
    </row>
    <row r="82" spans="1:4" ht="31.5" x14ac:dyDescent="0.25">
      <c r="A82" s="121">
        <v>12</v>
      </c>
      <c r="B82" s="25" t="s">
        <v>87</v>
      </c>
      <c r="C82" s="26" t="s">
        <v>5</v>
      </c>
      <c r="D82" s="27" t="s">
        <v>265</v>
      </c>
    </row>
    <row r="83" spans="1:4" x14ac:dyDescent="0.25">
      <c r="A83" s="122"/>
      <c r="B83" s="7" t="s">
        <v>59</v>
      </c>
      <c r="C83" s="5" t="s">
        <v>5</v>
      </c>
      <c r="D83" s="28" t="s">
        <v>267</v>
      </c>
    </row>
    <row r="84" spans="1:4" x14ac:dyDescent="0.25">
      <c r="A84" s="122"/>
      <c r="B84" s="7" t="s">
        <v>88</v>
      </c>
      <c r="C84" s="5" t="s">
        <v>13</v>
      </c>
      <c r="D84" s="28">
        <v>600</v>
      </c>
    </row>
    <row r="85" spans="1:4" ht="31.5" x14ac:dyDescent="0.25">
      <c r="A85" s="122"/>
      <c r="B85" s="3" t="s">
        <v>175</v>
      </c>
      <c r="C85" s="5" t="s">
        <v>5</v>
      </c>
      <c r="D85" s="42">
        <v>41275</v>
      </c>
    </row>
    <row r="86" spans="1:4" ht="31.5" x14ac:dyDescent="0.25">
      <c r="A86" s="122"/>
      <c r="B86" s="3" t="s">
        <v>176</v>
      </c>
      <c r="C86" s="5" t="s">
        <v>5</v>
      </c>
      <c r="D86" s="28" t="s">
        <v>17</v>
      </c>
    </row>
    <row r="87" spans="1:4" x14ac:dyDescent="0.25">
      <c r="A87" s="122"/>
      <c r="B87" s="3" t="s">
        <v>177</v>
      </c>
      <c r="C87" s="5" t="s">
        <v>5</v>
      </c>
      <c r="D87" s="28" t="s">
        <v>266</v>
      </c>
    </row>
    <row r="88" spans="1:4" ht="16.5" thickBot="1" x14ac:dyDescent="0.3">
      <c r="A88" s="123"/>
      <c r="B88" s="51" t="s">
        <v>89</v>
      </c>
      <c r="C88" s="30" t="s">
        <v>5</v>
      </c>
      <c r="D88" s="31" t="s">
        <v>264</v>
      </c>
    </row>
    <row r="89" spans="1:4" x14ac:dyDescent="0.25">
      <c r="A89" s="127">
        <v>13</v>
      </c>
      <c r="B89" s="25" t="s">
        <v>87</v>
      </c>
      <c r="C89" s="26" t="s">
        <v>5</v>
      </c>
      <c r="D89" s="27" t="s">
        <v>273</v>
      </c>
    </row>
    <row r="90" spans="1:4" x14ac:dyDescent="0.25">
      <c r="A90" s="128"/>
      <c r="B90" s="7" t="s">
        <v>59</v>
      </c>
      <c r="C90" s="5" t="s">
        <v>5</v>
      </c>
      <c r="D90" s="28" t="s">
        <v>267</v>
      </c>
    </row>
    <row r="91" spans="1:4" x14ac:dyDescent="0.25">
      <c r="A91" s="128"/>
      <c r="B91" s="7" t="s">
        <v>88</v>
      </c>
      <c r="C91" s="5" t="s">
        <v>13</v>
      </c>
      <c r="D91" s="28">
        <v>5300</v>
      </c>
    </row>
    <row r="92" spans="1:4" ht="31.5" x14ac:dyDescent="0.25">
      <c r="A92" s="128"/>
      <c r="B92" s="3" t="s">
        <v>175</v>
      </c>
      <c r="C92" s="5" t="s">
        <v>5</v>
      </c>
      <c r="D92" s="42">
        <v>41275</v>
      </c>
    </row>
    <row r="93" spans="1:4" ht="31.5" x14ac:dyDescent="0.25">
      <c r="A93" s="128"/>
      <c r="B93" s="3" t="s">
        <v>176</v>
      </c>
      <c r="C93" s="5" t="s">
        <v>5</v>
      </c>
      <c r="D93" s="28" t="s">
        <v>17</v>
      </c>
    </row>
    <row r="94" spans="1:4" x14ac:dyDescent="0.25">
      <c r="A94" s="128"/>
      <c r="B94" s="3" t="s">
        <v>177</v>
      </c>
      <c r="C94" s="5" t="s">
        <v>5</v>
      </c>
      <c r="D94" s="28" t="s">
        <v>244</v>
      </c>
    </row>
    <row r="95" spans="1:4" ht="16.5" thickBot="1" x14ac:dyDescent="0.3">
      <c r="A95" s="129"/>
      <c r="B95" s="51" t="s">
        <v>89</v>
      </c>
      <c r="C95" s="30" t="s">
        <v>5</v>
      </c>
      <c r="D95" s="31" t="s">
        <v>274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B2" sqref="B2:D2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118" t="s">
        <v>100</v>
      </c>
      <c r="B1" s="118"/>
      <c r="C1" s="118"/>
      <c r="D1" s="118"/>
    </row>
    <row r="2" spans="1:4" ht="26.25" x14ac:dyDescent="0.4">
      <c r="B2" s="133" t="s">
        <v>316</v>
      </c>
      <c r="C2" s="133"/>
      <c r="D2" s="133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39">
        <v>43070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246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247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241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248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249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290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178</v>
      </c>
      <c r="C13" s="5" t="s">
        <v>5</v>
      </c>
      <c r="D13" s="28" t="s">
        <v>250</v>
      </c>
    </row>
    <row r="14" spans="1:4" s="6" customFormat="1" ht="33" customHeight="1" x14ac:dyDescent="0.25">
      <c r="A14" s="40"/>
      <c r="B14" s="7" t="s">
        <v>179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130" t="s">
        <v>99</v>
      </c>
      <c r="B15" s="131"/>
      <c r="C15" s="131"/>
      <c r="D15" s="132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291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251</v>
      </c>
    </row>
    <row r="19" spans="1:4" ht="31.5" x14ac:dyDescent="0.25">
      <c r="A19" s="40"/>
      <c r="B19" s="7" t="s">
        <v>92</v>
      </c>
      <c r="C19" s="5" t="s">
        <v>5</v>
      </c>
      <c r="D19" s="28" t="s">
        <v>247</v>
      </c>
    </row>
    <row r="20" spans="1:4" x14ac:dyDescent="0.25">
      <c r="A20" s="40"/>
      <c r="B20" s="3" t="s">
        <v>59</v>
      </c>
      <c r="C20" s="5" t="s">
        <v>5</v>
      </c>
      <c r="D20" s="28" t="s">
        <v>241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259</v>
      </c>
    </row>
    <row r="23" spans="1:4" ht="31.5" x14ac:dyDescent="0.25">
      <c r="A23" s="40"/>
      <c r="B23" s="3" t="s">
        <v>95</v>
      </c>
      <c r="C23" s="5" t="s">
        <v>5</v>
      </c>
      <c r="D23" s="41" t="s">
        <v>253</v>
      </c>
    </row>
    <row r="24" spans="1:4" ht="63" x14ac:dyDescent="0.25">
      <c r="A24" s="40"/>
      <c r="B24" s="3" t="s">
        <v>96</v>
      </c>
      <c r="C24" s="5" t="s">
        <v>5</v>
      </c>
      <c r="D24" s="28" t="s">
        <v>292</v>
      </c>
    </row>
    <row r="25" spans="1:4" x14ac:dyDescent="0.25">
      <c r="A25" s="40"/>
      <c r="B25" s="7" t="s">
        <v>97</v>
      </c>
      <c r="C25" s="5" t="s">
        <v>5</v>
      </c>
      <c r="D25" s="42" t="s">
        <v>293</v>
      </c>
    </row>
    <row r="26" spans="1:4" ht="31.5" x14ac:dyDescent="0.25">
      <c r="A26" s="40"/>
      <c r="B26" s="52" t="s">
        <v>178</v>
      </c>
      <c r="C26" s="5" t="s">
        <v>5</v>
      </c>
      <c r="D26" s="28" t="s">
        <v>268</v>
      </c>
    </row>
    <row r="27" spans="1:4" ht="31.5" x14ac:dyDescent="0.25">
      <c r="A27" s="40"/>
      <c r="B27" s="7" t="s">
        <v>179</v>
      </c>
      <c r="C27" s="5" t="s">
        <v>5</v>
      </c>
      <c r="D27" s="28">
        <v>2.8000000000000001E-2</v>
      </c>
    </row>
    <row r="28" spans="1:4" ht="15.75" customHeight="1" x14ac:dyDescent="0.25">
      <c r="A28" s="130" t="s">
        <v>99</v>
      </c>
      <c r="B28" s="131"/>
      <c r="C28" s="131"/>
      <c r="D28" s="132"/>
    </row>
    <row r="29" spans="1:4" ht="79.5" thickBot="1" x14ac:dyDescent="0.3">
      <c r="A29" s="43"/>
      <c r="B29" s="44" t="s">
        <v>99</v>
      </c>
      <c r="C29" s="30" t="s">
        <v>5</v>
      </c>
      <c r="D29" s="31" t="s">
        <v>291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254</v>
      </c>
    </row>
    <row r="32" spans="1:4" ht="31.5" x14ac:dyDescent="0.25">
      <c r="A32" s="40"/>
      <c r="B32" s="7" t="s">
        <v>92</v>
      </c>
      <c r="C32" s="5" t="s">
        <v>5</v>
      </c>
      <c r="D32" s="28" t="s">
        <v>247</v>
      </c>
    </row>
    <row r="33" spans="1:4" x14ac:dyDescent="0.25">
      <c r="A33" s="40"/>
      <c r="B33" s="3" t="s">
        <v>59</v>
      </c>
      <c r="C33" s="5" t="s">
        <v>5</v>
      </c>
      <c r="D33" s="28" t="s">
        <v>255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259</v>
      </c>
    </row>
    <row r="36" spans="1:4" ht="31.5" x14ac:dyDescent="0.25">
      <c r="A36" s="40"/>
      <c r="B36" s="3" t="s">
        <v>95</v>
      </c>
      <c r="C36" s="5" t="s">
        <v>5</v>
      </c>
      <c r="D36" s="41" t="s">
        <v>253</v>
      </c>
    </row>
    <row r="37" spans="1:4" ht="63" x14ac:dyDescent="0.25">
      <c r="A37" s="40"/>
      <c r="B37" s="3" t="s">
        <v>96</v>
      </c>
      <c r="C37" s="5" t="s">
        <v>5</v>
      </c>
      <c r="D37" s="28" t="s">
        <v>294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2" t="s">
        <v>178</v>
      </c>
      <c r="C39" s="5" t="s">
        <v>5</v>
      </c>
      <c r="D39" s="28">
        <v>2.7E-2</v>
      </c>
    </row>
    <row r="40" spans="1:4" ht="31.5" x14ac:dyDescent="0.25">
      <c r="A40" s="40"/>
      <c r="B40" s="52" t="s">
        <v>179</v>
      </c>
      <c r="C40" s="5" t="s">
        <v>5</v>
      </c>
      <c r="D40" s="59">
        <v>2.8000000000000001E-2</v>
      </c>
    </row>
    <row r="41" spans="1:4" ht="15.75" customHeight="1" x14ac:dyDescent="0.25">
      <c r="A41" s="130" t="s">
        <v>99</v>
      </c>
      <c r="B41" s="131"/>
      <c r="C41" s="131"/>
      <c r="D41" s="132"/>
    </row>
    <row r="42" spans="1:4" ht="79.5" thickBot="1" x14ac:dyDescent="0.3">
      <c r="A42" s="43"/>
      <c r="B42" s="44" t="s">
        <v>99</v>
      </c>
      <c r="C42" s="30" t="s">
        <v>5</v>
      </c>
      <c r="D42" s="31" t="s">
        <v>291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256</v>
      </c>
    </row>
    <row r="45" spans="1:4" ht="31.5" x14ac:dyDescent="0.25">
      <c r="A45" s="40"/>
      <c r="B45" s="7" t="s">
        <v>92</v>
      </c>
      <c r="C45" s="5" t="s">
        <v>5</v>
      </c>
      <c r="D45" s="28" t="s">
        <v>247</v>
      </c>
    </row>
    <row r="46" spans="1:4" x14ac:dyDescent="0.25">
      <c r="A46" s="40"/>
      <c r="B46" s="3" t="s">
        <v>59</v>
      </c>
      <c r="C46" s="5" t="s">
        <v>5</v>
      </c>
      <c r="D46" s="28" t="s">
        <v>241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248</v>
      </c>
    </row>
    <row r="49" spans="1:4" ht="31.5" x14ac:dyDescent="0.25">
      <c r="A49" s="40"/>
      <c r="B49" s="3" t="s">
        <v>95</v>
      </c>
      <c r="C49" s="5" t="s">
        <v>5</v>
      </c>
      <c r="D49" s="41" t="s">
        <v>249</v>
      </c>
    </row>
    <row r="50" spans="1:4" ht="78.75" x14ac:dyDescent="0.25">
      <c r="A50" s="40"/>
      <c r="B50" s="3" t="s">
        <v>96</v>
      </c>
      <c r="C50" s="5" t="s">
        <v>5</v>
      </c>
      <c r="D50" s="28" t="s">
        <v>295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2" t="s">
        <v>178</v>
      </c>
      <c r="C52" s="5" t="s">
        <v>5</v>
      </c>
      <c r="D52" s="28">
        <v>9.31</v>
      </c>
    </row>
    <row r="53" spans="1:4" ht="31.5" x14ac:dyDescent="0.25">
      <c r="A53" s="40"/>
      <c r="B53" s="7" t="s">
        <v>179</v>
      </c>
      <c r="C53" s="5" t="s">
        <v>5</v>
      </c>
      <c r="D53" s="28">
        <v>0</v>
      </c>
    </row>
    <row r="54" spans="1:4" ht="15.75" customHeight="1" x14ac:dyDescent="0.25">
      <c r="A54" s="130" t="s">
        <v>99</v>
      </c>
      <c r="B54" s="131"/>
      <c r="C54" s="131"/>
      <c r="D54" s="132"/>
    </row>
    <row r="55" spans="1:4" ht="79.5" thickBot="1" x14ac:dyDescent="0.3">
      <c r="A55" s="43"/>
      <c r="B55" s="44" t="s">
        <v>99</v>
      </c>
      <c r="C55" s="30" t="s">
        <v>5</v>
      </c>
      <c r="D55" s="31" t="s">
        <v>291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293</v>
      </c>
    </row>
    <row r="57" spans="1:4" x14ac:dyDescent="0.25">
      <c r="A57" s="40"/>
      <c r="B57" s="7" t="s">
        <v>91</v>
      </c>
      <c r="C57" s="5" t="s">
        <v>5</v>
      </c>
      <c r="D57" s="28" t="s">
        <v>257</v>
      </c>
    </row>
    <row r="58" spans="1:4" ht="31.5" x14ac:dyDescent="0.25">
      <c r="A58" s="40"/>
      <c r="B58" s="7" t="s">
        <v>92</v>
      </c>
      <c r="C58" s="5" t="s">
        <v>5</v>
      </c>
      <c r="D58" s="28" t="s">
        <v>247</v>
      </c>
    </row>
    <row r="59" spans="1:4" x14ac:dyDescent="0.25">
      <c r="A59" s="40"/>
      <c r="B59" s="3" t="s">
        <v>59</v>
      </c>
      <c r="C59" s="5" t="s">
        <v>5</v>
      </c>
      <c r="D59" s="28" t="s">
        <v>258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252</v>
      </c>
    </row>
    <row r="62" spans="1:4" ht="31.5" x14ac:dyDescent="0.25">
      <c r="A62" s="40"/>
      <c r="B62" s="3" t="s">
        <v>95</v>
      </c>
      <c r="C62" s="5" t="s">
        <v>5</v>
      </c>
      <c r="D62" s="41" t="s">
        <v>249</v>
      </c>
    </row>
    <row r="63" spans="1:4" ht="63" x14ac:dyDescent="0.25">
      <c r="A63" s="40"/>
      <c r="B63" s="3" t="s">
        <v>96</v>
      </c>
      <c r="C63" s="5" t="s">
        <v>5</v>
      </c>
      <c r="D63" s="28" t="s">
        <v>296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178</v>
      </c>
      <c r="C65" s="5" t="s">
        <v>5</v>
      </c>
      <c r="D65" s="28" t="s">
        <v>286</v>
      </c>
    </row>
    <row r="66" spans="1:4" ht="76.5" x14ac:dyDescent="0.25">
      <c r="A66" s="40"/>
      <c r="B66" s="7" t="s">
        <v>179</v>
      </c>
      <c r="C66" s="5" t="s">
        <v>5</v>
      </c>
      <c r="D66" s="59" t="s">
        <v>287</v>
      </c>
    </row>
    <row r="67" spans="1:4" ht="15.75" customHeight="1" x14ac:dyDescent="0.25">
      <c r="A67" s="130" t="s">
        <v>99</v>
      </c>
      <c r="B67" s="131"/>
      <c r="C67" s="131"/>
      <c r="D67" s="132"/>
    </row>
    <row r="68" spans="1:4" ht="79.5" thickBot="1" x14ac:dyDescent="0.3">
      <c r="A68" s="43"/>
      <c r="B68" s="44" t="s">
        <v>99</v>
      </c>
      <c r="C68" s="30" t="s">
        <v>5</v>
      </c>
      <c r="D68" s="31" t="s">
        <v>291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7" workbookViewId="0">
      <selection activeCell="D21" sqref="D21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35" t="s">
        <v>104</v>
      </c>
      <c r="B1" s="135"/>
      <c r="C1" s="135"/>
      <c r="D1" s="135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269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269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134" t="s">
        <v>183</v>
      </c>
      <c r="B8" s="134"/>
      <c r="C8" s="134"/>
      <c r="D8" s="134"/>
    </row>
    <row r="9" spans="1:4" ht="31.5" x14ac:dyDescent="0.25">
      <c r="A9" s="121">
        <v>1</v>
      </c>
      <c r="B9" s="55" t="s">
        <v>184</v>
      </c>
      <c r="C9" s="26" t="s">
        <v>5</v>
      </c>
      <c r="D9" s="27" t="s">
        <v>282</v>
      </c>
    </row>
    <row r="10" spans="1:4" x14ac:dyDescent="0.25">
      <c r="A10" s="122"/>
      <c r="B10" s="7" t="s">
        <v>185</v>
      </c>
      <c r="C10" s="5" t="s">
        <v>5</v>
      </c>
      <c r="D10" s="28">
        <v>3849011544</v>
      </c>
    </row>
    <row r="11" spans="1:4" x14ac:dyDescent="0.25">
      <c r="A11" s="122"/>
      <c r="B11" s="7" t="s">
        <v>101</v>
      </c>
      <c r="C11" s="5" t="s">
        <v>5</v>
      </c>
      <c r="D11" s="28" t="s">
        <v>283</v>
      </c>
    </row>
    <row r="12" spans="1:4" x14ac:dyDescent="0.25">
      <c r="A12" s="122"/>
      <c r="B12" s="7" t="s">
        <v>102</v>
      </c>
      <c r="C12" s="5" t="s">
        <v>5</v>
      </c>
      <c r="D12" s="42">
        <v>41640</v>
      </c>
    </row>
    <row r="13" spans="1:4" ht="16.5" thickBot="1" x14ac:dyDescent="0.3">
      <c r="A13" s="123"/>
      <c r="B13" s="44" t="s">
        <v>103</v>
      </c>
      <c r="C13" s="30" t="s">
        <v>13</v>
      </c>
      <c r="D13" s="31">
        <v>400</v>
      </c>
    </row>
    <row r="14" spans="1:4" x14ac:dyDescent="0.25">
      <c r="A14" s="121">
        <v>2</v>
      </c>
      <c r="B14" s="55" t="s">
        <v>184</v>
      </c>
      <c r="C14" s="26" t="s">
        <v>5</v>
      </c>
      <c r="D14" s="27" t="s">
        <v>284</v>
      </c>
    </row>
    <row r="15" spans="1:4" x14ac:dyDescent="0.25">
      <c r="A15" s="122"/>
      <c r="B15" s="7" t="s">
        <v>185</v>
      </c>
      <c r="C15" s="5" t="s">
        <v>5</v>
      </c>
      <c r="D15" s="28">
        <v>7713076301</v>
      </c>
    </row>
    <row r="16" spans="1:4" x14ac:dyDescent="0.25">
      <c r="A16" s="122"/>
      <c r="B16" s="7" t="s">
        <v>101</v>
      </c>
      <c r="C16" s="5" t="s">
        <v>5</v>
      </c>
      <c r="D16" s="28" t="s">
        <v>285</v>
      </c>
    </row>
    <row r="17" spans="1:4" x14ac:dyDescent="0.25">
      <c r="A17" s="122"/>
      <c r="B17" s="7" t="s">
        <v>102</v>
      </c>
      <c r="C17" s="5" t="s">
        <v>5</v>
      </c>
      <c r="D17" s="42">
        <v>41640</v>
      </c>
    </row>
    <row r="18" spans="1:4" ht="16.5" thickBot="1" x14ac:dyDescent="0.3">
      <c r="A18" s="123"/>
      <c r="B18" s="44" t="s">
        <v>103</v>
      </c>
      <c r="C18" s="30" t="s">
        <v>13</v>
      </c>
      <c r="D18" s="31">
        <v>400</v>
      </c>
    </row>
  </sheetData>
  <mergeCells count="4">
    <mergeCell ref="A14:A18"/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L8" sqref="L8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126" t="s">
        <v>109</v>
      </c>
      <c r="B1" s="126"/>
      <c r="C1" s="126"/>
      <c r="D1" s="126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ht="20.100000000000001" customHeight="1" x14ac:dyDescent="0.25">
      <c r="A5" s="120" t="s">
        <v>105</v>
      </c>
      <c r="B5" s="120"/>
      <c r="C5" s="120"/>
      <c r="D5" s="120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36" t="s">
        <v>260</v>
      </c>
      <c r="C10" s="136"/>
      <c r="D10" s="136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126" t="s">
        <v>112</v>
      </c>
      <c r="B1" s="126"/>
      <c r="C1" s="126"/>
      <c r="D1" s="126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281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207</v>
      </c>
    </row>
    <row r="8" spans="1:8" x14ac:dyDescent="0.25">
      <c r="H8" s="1" t="s">
        <v>270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H98"/>
  <sheetViews>
    <sheetView tabSelected="1" topLeftCell="A55" zoomScale="130" zoomScaleNormal="130" workbookViewId="0">
      <selection activeCell="D59" sqref="D59"/>
    </sheetView>
  </sheetViews>
  <sheetFormatPr defaultRowHeight="15.75" x14ac:dyDescent="0.25"/>
  <cols>
    <col min="1" max="1" width="7.140625" style="1" customWidth="1"/>
    <col min="2" max="2" width="47.28515625" style="16" customWidth="1"/>
    <col min="3" max="3" width="19.5703125" style="16" customWidth="1"/>
    <col min="4" max="4" width="16" style="1" customWidth="1"/>
    <col min="5" max="5" width="17.28515625" style="1" customWidth="1"/>
    <col min="6" max="6" width="11.85546875" style="1" customWidth="1"/>
    <col min="7" max="7" width="12.140625" style="1" customWidth="1"/>
    <col min="8" max="8" width="12.85546875" style="1" customWidth="1"/>
    <col min="9" max="16384" width="9.140625" style="1"/>
  </cols>
  <sheetData>
    <row r="1" spans="1:8" ht="15.75" customHeight="1" x14ac:dyDescent="0.25">
      <c r="D1" s="140" t="s">
        <v>297</v>
      </c>
      <c r="E1" s="140"/>
      <c r="F1" s="83"/>
      <c r="G1" s="83"/>
      <c r="H1" s="83"/>
    </row>
    <row r="2" spans="1:8" ht="18.75" x14ac:dyDescent="0.3">
      <c r="B2" s="60"/>
      <c r="C2" s="60"/>
      <c r="D2" s="140"/>
      <c r="E2" s="140"/>
      <c r="F2" s="83"/>
      <c r="G2" s="83"/>
      <c r="H2" s="83"/>
    </row>
    <row r="3" spans="1:8" ht="18.75" x14ac:dyDescent="0.3">
      <c r="B3" s="61"/>
      <c r="C3" s="61"/>
      <c r="D3" s="140"/>
      <c r="E3" s="140"/>
      <c r="F3" s="83"/>
      <c r="G3" s="83"/>
      <c r="H3" s="83"/>
    </row>
    <row r="4" spans="1:8" ht="28.5" customHeight="1" x14ac:dyDescent="0.25">
      <c r="D4" s="140"/>
      <c r="E4" s="140"/>
      <c r="F4" s="83"/>
      <c r="G4" s="83"/>
      <c r="H4" s="83"/>
    </row>
    <row r="5" spans="1:8" ht="18.75" x14ac:dyDescent="0.25">
      <c r="D5" s="140"/>
      <c r="E5" s="140"/>
      <c r="F5" s="82"/>
      <c r="G5" s="82"/>
      <c r="H5" s="82"/>
    </row>
    <row r="6" spans="1:8" ht="52.5" customHeight="1" x14ac:dyDescent="0.25">
      <c r="A6" s="141" t="s">
        <v>318</v>
      </c>
      <c r="B6" s="141"/>
      <c r="C6" s="141"/>
      <c r="D6" s="141"/>
      <c r="E6" s="141"/>
      <c r="F6" s="84"/>
    </row>
    <row r="8" spans="1:8" x14ac:dyDescent="0.25">
      <c r="A8" s="2" t="s">
        <v>0</v>
      </c>
      <c r="B8" s="17" t="s">
        <v>1</v>
      </c>
      <c r="C8" s="2" t="s">
        <v>2</v>
      </c>
      <c r="D8" s="2" t="s">
        <v>3</v>
      </c>
      <c r="E8" s="87"/>
    </row>
    <row r="9" spans="1:8" ht="19.5" customHeight="1" x14ac:dyDescent="0.25">
      <c r="A9" s="4" t="s">
        <v>8</v>
      </c>
      <c r="B9" s="18" t="s">
        <v>4</v>
      </c>
      <c r="C9" s="5" t="s">
        <v>5</v>
      </c>
      <c r="D9" s="48">
        <v>44285</v>
      </c>
      <c r="E9" s="88"/>
      <c r="F9" s="6"/>
      <c r="G9" s="6"/>
      <c r="H9" s="6"/>
    </row>
    <row r="10" spans="1:8" ht="17.25" customHeight="1" x14ac:dyDescent="0.25">
      <c r="A10" s="4" t="s">
        <v>9</v>
      </c>
      <c r="B10" s="18" t="s">
        <v>113</v>
      </c>
      <c r="C10" s="5" t="s">
        <v>5</v>
      </c>
      <c r="D10" s="48">
        <v>43831</v>
      </c>
      <c r="E10" s="88"/>
      <c r="F10" s="6"/>
      <c r="G10" s="6"/>
      <c r="H10" s="6"/>
    </row>
    <row r="11" spans="1:8" ht="18.75" customHeight="1" x14ac:dyDescent="0.25">
      <c r="A11" s="4" t="s">
        <v>10</v>
      </c>
      <c r="B11" s="18" t="s">
        <v>114</v>
      </c>
      <c r="C11" s="5" t="s">
        <v>5</v>
      </c>
      <c r="D11" s="48">
        <v>44196</v>
      </c>
      <c r="E11" s="88"/>
      <c r="F11" s="6"/>
      <c r="G11" s="6"/>
      <c r="H11" s="6"/>
    </row>
    <row r="12" spans="1:8" ht="31.5" x14ac:dyDescent="0.25">
      <c r="A12" s="4">
        <v>4</v>
      </c>
      <c r="B12" s="19" t="s">
        <v>115</v>
      </c>
      <c r="C12" s="5" t="s">
        <v>13</v>
      </c>
      <c r="D12" s="57"/>
      <c r="E12" s="89"/>
      <c r="F12" s="6"/>
      <c r="G12" s="6"/>
      <c r="H12" s="6"/>
    </row>
    <row r="13" spans="1:8" x14ac:dyDescent="0.25">
      <c r="A13" s="4">
        <v>5</v>
      </c>
      <c r="B13" s="9" t="s">
        <v>125</v>
      </c>
      <c r="C13" s="5" t="s">
        <v>13</v>
      </c>
      <c r="D13" s="5">
        <v>0</v>
      </c>
      <c r="E13" s="90"/>
      <c r="F13" s="6"/>
      <c r="G13" s="6"/>
      <c r="H13" s="6"/>
    </row>
    <row r="14" spans="1:8" x14ac:dyDescent="0.25">
      <c r="A14" s="4">
        <v>6</v>
      </c>
      <c r="B14" s="9" t="s">
        <v>126</v>
      </c>
      <c r="C14" s="5" t="s">
        <v>13</v>
      </c>
      <c r="D14" s="57">
        <v>359911.88</v>
      </c>
      <c r="E14" s="89"/>
      <c r="F14" s="6"/>
      <c r="G14" s="6"/>
      <c r="H14" s="6"/>
    </row>
    <row r="15" spans="1:8" ht="31.5" x14ac:dyDescent="0.25">
      <c r="A15" s="4">
        <v>7</v>
      </c>
      <c r="B15" s="19" t="s">
        <v>186</v>
      </c>
      <c r="C15" s="5" t="s">
        <v>13</v>
      </c>
      <c r="D15" s="49">
        <f>D16+D17</f>
        <v>886647.84</v>
      </c>
      <c r="E15" s="91"/>
      <c r="F15" s="6"/>
      <c r="G15" s="6"/>
      <c r="H15" s="6"/>
    </row>
    <row r="16" spans="1:8" x14ac:dyDescent="0.25">
      <c r="A16" s="4">
        <v>8</v>
      </c>
      <c r="B16" s="9" t="s">
        <v>127</v>
      </c>
      <c r="C16" s="5" t="s">
        <v>13</v>
      </c>
      <c r="D16" s="62">
        <v>692760.96</v>
      </c>
      <c r="E16" s="91"/>
      <c r="F16" s="6"/>
      <c r="G16" s="6"/>
      <c r="H16" s="6"/>
    </row>
    <row r="17" spans="1:8" x14ac:dyDescent="0.25">
      <c r="A17" s="4">
        <v>9</v>
      </c>
      <c r="B17" s="9" t="s">
        <v>128</v>
      </c>
      <c r="C17" s="5" t="s">
        <v>13</v>
      </c>
      <c r="D17" s="62">
        <v>193886.88</v>
      </c>
      <c r="E17" s="91"/>
      <c r="F17" s="6"/>
      <c r="G17" s="6"/>
      <c r="H17" s="6"/>
    </row>
    <row r="18" spans="1:8" x14ac:dyDescent="0.25">
      <c r="A18" s="4">
        <v>10</v>
      </c>
      <c r="B18" s="19" t="s">
        <v>116</v>
      </c>
      <c r="C18" s="5" t="s">
        <v>13</v>
      </c>
      <c r="D18" s="49">
        <f>D19+D22+D23+D24</f>
        <v>867508.73</v>
      </c>
      <c r="E18" s="91"/>
      <c r="F18" s="86"/>
      <c r="G18" s="6"/>
      <c r="H18" s="6"/>
    </row>
    <row r="19" spans="1:8" x14ac:dyDescent="0.25">
      <c r="A19" s="4">
        <v>11</v>
      </c>
      <c r="B19" s="9" t="s">
        <v>187</v>
      </c>
      <c r="C19" s="5" t="s">
        <v>13</v>
      </c>
      <c r="D19" s="49">
        <f>D20+D21</f>
        <v>867508.73</v>
      </c>
      <c r="E19" s="91"/>
      <c r="F19" s="6"/>
      <c r="G19" s="6"/>
      <c r="H19" s="6"/>
    </row>
    <row r="20" spans="1:8" x14ac:dyDescent="0.25">
      <c r="A20" s="4">
        <v>12</v>
      </c>
      <c r="B20" s="9" t="s">
        <v>127</v>
      </c>
      <c r="C20" s="5"/>
      <c r="D20" s="63">
        <v>673892.78</v>
      </c>
      <c r="E20" s="91"/>
      <c r="F20" s="6"/>
      <c r="G20" s="6"/>
      <c r="H20" s="6"/>
    </row>
    <row r="21" spans="1:8" x14ac:dyDescent="0.25">
      <c r="A21" s="4">
        <v>13</v>
      </c>
      <c r="B21" s="9" t="s">
        <v>128</v>
      </c>
      <c r="C21" s="5"/>
      <c r="D21" s="63">
        <v>193615.95</v>
      </c>
      <c r="E21" s="91"/>
      <c r="F21" s="6"/>
      <c r="G21" s="6"/>
      <c r="H21" s="6"/>
    </row>
    <row r="22" spans="1:8" x14ac:dyDescent="0.25">
      <c r="A22" s="4">
        <v>14</v>
      </c>
      <c r="B22" s="9" t="s">
        <v>188</v>
      </c>
      <c r="C22" s="5" t="s">
        <v>13</v>
      </c>
      <c r="D22" s="5">
        <v>0</v>
      </c>
      <c r="E22" s="90"/>
      <c r="F22" s="6"/>
      <c r="G22" s="6"/>
      <c r="H22" s="6"/>
    </row>
    <row r="23" spans="1:8" x14ac:dyDescent="0.25">
      <c r="A23" s="4">
        <v>15</v>
      </c>
      <c r="B23" s="9" t="s">
        <v>129</v>
      </c>
      <c r="C23" s="5" t="s">
        <v>13</v>
      </c>
      <c r="D23" s="5">
        <v>0</v>
      </c>
      <c r="E23" s="90"/>
      <c r="F23" s="6"/>
      <c r="G23" s="6"/>
      <c r="H23" s="6"/>
    </row>
    <row r="24" spans="1:8" ht="31.5" x14ac:dyDescent="0.25">
      <c r="A24" s="4">
        <v>16</v>
      </c>
      <c r="B24" s="9" t="s">
        <v>130</v>
      </c>
      <c r="C24" s="5" t="s">
        <v>13</v>
      </c>
      <c r="D24" s="5"/>
      <c r="E24" s="90"/>
      <c r="F24" s="6"/>
      <c r="G24" s="6"/>
      <c r="H24" s="6"/>
    </row>
    <row r="25" spans="1:8" x14ac:dyDescent="0.25">
      <c r="A25" s="4">
        <v>17</v>
      </c>
      <c r="B25" s="9" t="s">
        <v>131</v>
      </c>
      <c r="C25" s="5" t="s">
        <v>13</v>
      </c>
      <c r="D25" s="5">
        <v>0</v>
      </c>
      <c r="E25" s="90"/>
      <c r="F25" s="6"/>
      <c r="G25" s="6"/>
      <c r="H25" s="6"/>
    </row>
    <row r="26" spans="1:8" x14ac:dyDescent="0.25">
      <c r="A26" s="4">
        <v>18</v>
      </c>
      <c r="B26" s="19" t="s">
        <v>117</v>
      </c>
      <c r="C26" s="5" t="s">
        <v>13</v>
      </c>
      <c r="D26" s="49">
        <f>D19</f>
        <v>867508.73</v>
      </c>
      <c r="E26" s="91"/>
      <c r="F26" s="6"/>
      <c r="G26" s="6"/>
      <c r="H26" s="6"/>
    </row>
    <row r="27" spans="1:8" ht="31.5" x14ac:dyDescent="0.25">
      <c r="A27" s="4">
        <v>19</v>
      </c>
      <c r="B27" s="19" t="s">
        <v>118</v>
      </c>
      <c r="C27" s="5" t="s">
        <v>13</v>
      </c>
      <c r="D27" s="49"/>
      <c r="E27" s="91"/>
      <c r="F27" s="6"/>
      <c r="G27" s="6"/>
      <c r="H27" s="6"/>
    </row>
    <row r="28" spans="1:8" x14ac:dyDescent="0.25">
      <c r="A28" s="4">
        <v>20</v>
      </c>
      <c r="B28" s="9" t="s">
        <v>123</v>
      </c>
      <c r="C28" s="5" t="s">
        <v>13</v>
      </c>
      <c r="D28" s="5">
        <v>0</v>
      </c>
      <c r="E28" s="90"/>
      <c r="F28" s="6"/>
      <c r="G28" s="6"/>
      <c r="H28" s="6"/>
    </row>
    <row r="29" spans="1:8" x14ac:dyDescent="0.25">
      <c r="A29" s="4">
        <v>21</v>
      </c>
      <c r="B29" s="9" t="s">
        <v>124</v>
      </c>
      <c r="C29" s="5" t="s">
        <v>13</v>
      </c>
      <c r="D29" s="49">
        <v>371169.01</v>
      </c>
      <c r="E29" s="91"/>
      <c r="F29" s="6"/>
      <c r="G29" s="6"/>
      <c r="H29" s="6"/>
    </row>
    <row r="30" spans="1:8" ht="23.25" customHeight="1" x14ac:dyDescent="0.25">
      <c r="A30" s="92"/>
      <c r="B30" s="93"/>
      <c r="C30" s="93"/>
      <c r="D30" s="94"/>
      <c r="E30" s="91"/>
      <c r="F30" s="6"/>
      <c r="G30" s="6"/>
      <c r="H30" s="6"/>
    </row>
    <row r="31" spans="1:8" ht="19.5" customHeight="1" x14ac:dyDescent="0.25">
      <c r="A31" s="143" t="s">
        <v>314</v>
      </c>
      <c r="B31" s="143"/>
      <c r="C31" s="143"/>
      <c r="D31" s="143"/>
      <c r="E31" s="143"/>
      <c r="F31" s="96"/>
      <c r="G31" s="6"/>
      <c r="H31" s="6"/>
    </row>
    <row r="32" spans="1:8" ht="18" customHeight="1" x14ac:dyDescent="0.25">
      <c r="A32" s="142" t="s">
        <v>322</v>
      </c>
      <c r="B32" s="142"/>
      <c r="C32" s="142"/>
      <c r="D32" s="142"/>
      <c r="E32" s="142"/>
      <c r="F32" s="95"/>
      <c r="G32" s="6"/>
      <c r="H32" s="6"/>
    </row>
    <row r="33" spans="1:8" ht="63" x14ac:dyDescent="0.25">
      <c r="A33" s="64"/>
      <c r="B33" s="64" t="s">
        <v>298</v>
      </c>
      <c r="C33" s="65" t="s">
        <v>319</v>
      </c>
      <c r="D33" s="64" t="s">
        <v>320</v>
      </c>
      <c r="E33" s="64" t="s">
        <v>321</v>
      </c>
      <c r="F33" s="6"/>
      <c r="G33" s="6"/>
      <c r="H33" s="6"/>
    </row>
    <row r="34" spans="1:8" x14ac:dyDescent="0.25">
      <c r="A34" s="6"/>
      <c r="B34" s="66" t="s">
        <v>299</v>
      </c>
      <c r="C34" s="81">
        <f>3576.9653250774*12*2.59</f>
        <v>111172.08230340559</v>
      </c>
      <c r="D34" s="69" t="s">
        <v>244</v>
      </c>
      <c r="E34" s="99">
        <v>12</v>
      </c>
      <c r="F34" s="67"/>
      <c r="G34" s="6"/>
      <c r="H34" s="6"/>
    </row>
    <row r="35" spans="1:8" x14ac:dyDescent="0.25">
      <c r="A35" s="6"/>
      <c r="B35" s="66" t="s">
        <v>300</v>
      </c>
      <c r="C35" s="81">
        <f>3576.9653250774*12*1.99</f>
        <v>85417.931962848321</v>
      </c>
      <c r="D35" s="64" t="s">
        <v>261</v>
      </c>
      <c r="E35" s="99">
        <v>12</v>
      </c>
      <c r="F35" s="67"/>
      <c r="G35" s="6"/>
      <c r="H35" s="6"/>
    </row>
    <row r="36" spans="1:8" ht="36" customHeight="1" x14ac:dyDescent="0.25">
      <c r="A36" s="6"/>
      <c r="B36" s="68" t="s">
        <v>301</v>
      </c>
      <c r="C36" s="81">
        <f>3576.9653250774*12*0.7</f>
        <v>30046.508730650159</v>
      </c>
      <c r="D36" s="69" t="s">
        <v>263</v>
      </c>
      <c r="E36" s="99">
        <v>12</v>
      </c>
      <c r="F36" s="67"/>
      <c r="G36" s="6"/>
      <c r="H36" s="6"/>
    </row>
    <row r="37" spans="1:8" ht="47.25" x14ac:dyDescent="0.25">
      <c r="A37" s="6"/>
      <c r="B37" s="68" t="s">
        <v>302</v>
      </c>
      <c r="C37" s="81">
        <f>3576.9653250774*12*0.83</f>
        <v>35626.574637770907</v>
      </c>
      <c r="D37" s="69" t="s">
        <v>244</v>
      </c>
      <c r="E37" s="99">
        <v>12</v>
      </c>
      <c r="F37" s="65"/>
      <c r="G37" s="6"/>
      <c r="H37" s="6"/>
    </row>
    <row r="38" spans="1:8" ht="94.5" x14ac:dyDescent="0.25">
      <c r="A38" s="6"/>
      <c r="B38" s="68" t="s">
        <v>303</v>
      </c>
      <c r="C38" s="81">
        <f>3576.9653250774*12*1.98</f>
        <v>84988.696123839036</v>
      </c>
      <c r="D38" s="69" t="s">
        <v>327</v>
      </c>
      <c r="E38" s="99">
        <v>12</v>
      </c>
      <c r="F38" s="67"/>
      <c r="G38" s="6"/>
      <c r="H38" s="6"/>
    </row>
    <row r="39" spans="1:8" x14ac:dyDescent="0.25">
      <c r="A39" s="6"/>
      <c r="B39" s="68" t="s">
        <v>304</v>
      </c>
      <c r="C39" s="81">
        <f>3576.9653250774*12*4.07</f>
        <v>174698.98647678024</v>
      </c>
      <c r="D39" s="69" t="s">
        <v>263</v>
      </c>
      <c r="E39" s="99">
        <v>12</v>
      </c>
      <c r="F39" s="67"/>
      <c r="G39" s="6"/>
      <c r="H39" s="6"/>
    </row>
    <row r="40" spans="1:8" x14ac:dyDescent="0.25">
      <c r="A40" s="6"/>
      <c r="B40" s="68" t="s">
        <v>305</v>
      </c>
      <c r="C40" s="65">
        <v>12000</v>
      </c>
      <c r="D40" s="69" t="s">
        <v>328</v>
      </c>
      <c r="E40" s="98">
        <v>1</v>
      </c>
      <c r="F40" s="67"/>
      <c r="G40" s="6"/>
      <c r="H40" s="6"/>
    </row>
    <row r="41" spans="1:8" ht="65.25" customHeight="1" x14ac:dyDescent="0.25">
      <c r="A41" s="6"/>
      <c r="B41" s="66" t="s">
        <v>310</v>
      </c>
      <c r="C41" s="65">
        <f>1700*2</f>
        <v>3400</v>
      </c>
      <c r="D41" s="69" t="s">
        <v>330</v>
      </c>
      <c r="E41" s="98">
        <v>1</v>
      </c>
      <c r="F41" s="70"/>
      <c r="G41" s="6"/>
      <c r="H41" s="6"/>
    </row>
    <row r="42" spans="1:8" ht="47.25" x14ac:dyDescent="0.25">
      <c r="A42" s="6"/>
      <c r="B42" s="68" t="s">
        <v>306</v>
      </c>
      <c r="C42" s="71">
        <v>7893.3</v>
      </c>
      <c r="D42" s="69" t="s">
        <v>329</v>
      </c>
      <c r="E42" s="98">
        <v>12</v>
      </c>
      <c r="F42" s="67"/>
      <c r="G42" s="6"/>
    </row>
    <row r="43" spans="1:8" ht="31.5" x14ac:dyDescent="0.25">
      <c r="A43" s="6"/>
      <c r="B43" s="68" t="s">
        <v>325</v>
      </c>
      <c r="C43" s="97">
        <f>1.3*2000</f>
        <v>2600</v>
      </c>
      <c r="D43" s="69" t="s">
        <v>326</v>
      </c>
      <c r="E43" s="98">
        <v>12</v>
      </c>
      <c r="F43" s="67"/>
      <c r="G43" s="6"/>
    </row>
    <row r="44" spans="1:8" x14ac:dyDescent="0.25">
      <c r="A44" s="6"/>
      <c r="B44" s="68" t="s">
        <v>313</v>
      </c>
      <c r="C44" s="65">
        <v>4340</v>
      </c>
      <c r="D44" s="69" t="s">
        <v>331</v>
      </c>
      <c r="E44" s="98">
        <v>2</v>
      </c>
      <c r="F44" s="67"/>
      <c r="G44" s="6"/>
      <c r="H44" s="6"/>
    </row>
    <row r="45" spans="1:8" ht="42" customHeight="1" x14ac:dyDescent="0.25">
      <c r="A45" s="6"/>
      <c r="B45" s="68" t="s">
        <v>307</v>
      </c>
      <c r="C45" s="71">
        <v>765.33</v>
      </c>
      <c r="D45" s="69" t="s">
        <v>332</v>
      </c>
      <c r="E45" s="98">
        <v>2</v>
      </c>
      <c r="F45" s="67"/>
      <c r="G45" s="6"/>
      <c r="H45" s="6"/>
    </row>
    <row r="46" spans="1:8" ht="50.25" customHeight="1" x14ac:dyDescent="0.25">
      <c r="A46" s="6"/>
      <c r="B46" s="68" t="s">
        <v>312</v>
      </c>
      <c r="C46" s="71">
        <f>420*2</f>
        <v>840</v>
      </c>
      <c r="D46" s="69" t="s">
        <v>332</v>
      </c>
      <c r="E46" s="98">
        <v>1</v>
      </c>
      <c r="F46" s="67"/>
      <c r="G46" s="6"/>
      <c r="H46" s="6"/>
    </row>
    <row r="47" spans="1:8" ht="119.25" customHeight="1" x14ac:dyDescent="0.25">
      <c r="A47" s="6"/>
      <c r="B47" s="104" t="s">
        <v>323</v>
      </c>
      <c r="C47" s="103">
        <v>7985.3</v>
      </c>
      <c r="D47" s="104" t="s">
        <v>244</v>
      </c>
      <c r="E47" s="103">
        <v>12</v>
      </c>
      <c r="F47" s="67"/>
      <c r="G47" s="6"/>
      <c r="H47" s="6"/>
    </row>
    <row r="48" spans="1:8" ht="30.75" customHeight="1" x14ac:dyDescent="0.25">
      <c r="A48" s="109"/>
      <c r="B48" s="72" t="s">
        <v>324</v>
      </c>
      <c r="C48" s="71">
        <f>0.1*SUM(C34:C47)</f>
        <v>56177.471023529433</v>
      </c>
      <c r="D48" s="69" t="s">
        <v>244</v>
      </c>
      <c r="E48" s="71">
        <v>12</v>
      </c>
      <c r="F48" s="6"/>
      <c r="G48" s="6"/>
      <c r="H48" s="6"/>
    </row>
    <row r="49" spans="1:8" ht="30.75" customHeight="1" x14ac:dyDescent="0.25">
      <c r="A49" s="105"/>
      <c r="B49" s="106"/>
      <c r="C49" s="106"/>
      <c r="D49" s="107"/>
      <c r="E49" s="108"/>
      <c r="F49" s="6"/>
      <c r="G49" s="6"/>
      <c r="H49" s="6"/>
    </row>
    <row r="50" spans="1:8" ht="21" customHeight="1" x14ac:dyDescent="0.25">
      <c r="A50" s="100"/>
      <c r="B50" s="144" t="s">
        <v>315</v>
      </c>
      <c r="C50" s="144"/>
      <c r="D50" s="144"/>
      <c r="E50" s="144"/>
      <c r="F50" s="6"/>
      <c r="G50" s="6"/>
      <c r="H50" s="6"/>
    </row>
    <row r="51" spans="1:8" ht="30.75" customHeight="1" x14ac:dyDescent="0.25">
      <c r="A51" s="100"/>
      <c r="B51" s="145" t="s">
        <v>333</v>
      </c>
      <c r="C51" s="145"/>
      <c r="D51" s="101">
        <v>-106962.78</v>
      </c>
      <c r="E51" s="67"/>
      <c r="F51" s="6"/>
      <c r="G51" s="6"/>
      <c r="H51" s="6"/>
    </row>
    <row r="52" spans="1:8" ht="30.75" customHeight="1" x14ac:dyDescent="0.25">
      <c r="A52" s="100"/>
      <c r="B52" s="145" t="s">
        <v>334</v>
      </c>
      <c r="C52" s="145"/>
      <c r="D52" s="101">
        <f>D17</f>
        <v>193886.88</v>
      </c>
      <c r="E52" s="67"/>
      <c r="F52" s="6"/>
      <c r="G52" s="6"/>
      <c r="H52" s="6"/>
    </row>
    <row r="53" spans="1:8" ht="30.75" customHeight="1" x14ac:dyDescent="0.25">
      <c r="A53" s="100"/>
      <c r="B53" s="145" t="s">
        <v>335</v>
      </c>
      <c r="C53" s="145"/>
      <c r="D53" s="101">
        <f>D21</f>
        <v>193615.95</v>
      </c>
      <c r="E53" s="67"/>
      <c r="F53" s="6"/>
      <c r="G53" s="6"/>
      <c r="H53" s="6"/>
    </row>
    <row r="54" spans="1:8" ht="30.75" customHeight="1" x14ac:dyDescent="0.25">
      <c r="A54" s="146" t="s">
        <v>336</v>
      </c>
      <c r="B54" s="146"/>
      <c r="C54" s="146"/>
      <c r="D54" s="146"/>
      <c r="E54" s="146"/>
      <c r="F54" s="6"/>
      <c r="G54" s="6"/>
      <c r="H54" s="6"/>
    </row>
    <row r="55" spans="1:8" ht="30.75" customHeight="1" x14ac:dyDescent="0.25">
      <c r="A55" s="102"/>
      <c r="B55" s="69" t="s">
        <v>298</v>
      </c>
      <c r="C55" s="65" t="s">
        <v>337</v>
      </c>
      <c r="D55" s="64" t="s">
        <v>338</v>
      </c>
      <c r="E55" s="64" t="s">
        <v>321</v>
      </c>
      <c r="F55" s="6"/>
      <c r="G55" s="6"/>
      <c r="H55" s="6"/>
    </row>
    <row r="56" spans="1:8" ht="30.75" customHeight="1" x14ac:dyDescent="0.25">
      <c r="A56" s="116"/>
      <c r="B56" s="79" t="s">
        <v>339</v>
      </c>
      <c r="C56" s="112">
        <f>2*1723</f>
        <v>3446</v>
      </c>
      <c r="D56" s="80" t="s">
        <v>317</v>
      </c>
      <c r="E56" s="110">
        <v>1</v>
      </c>
      <c r="F56" s="6"/>
      <c r="G56" s="6"/>
      <c r="H56" s="6"/>
    </row>
    <row r="57" spans="1:8" ht="86.25" customHeight="1" x14ac:dyDescent="0.25">
      <c r="A57" s="116"/>
      <c r="B57" s="79" t="s">
        <v>340</v>
      </c>
      <c r="C57" s="112">
        <v>3293.09</v>
      </c>
      <c r="D57" s="59" t="s">
        <v>341</v>
      </c>
      <c r="E57" s="111">
        <v>1</v>
      </c>
      <c r="F57" s="6"/>
      <c r="G57" s="6"/>
      <c r="H57" s="6"/>
    </row>
    <row r="58" spans="1:8" ht="86.25" customHeight="1" x14ac:dyDescent="0.25">
      <c r="A58" s="116"/>
      <c r="B58" s="66" t="s">
        <v>348</v>
      </c>
      <c r="C58" s="160">
        <v>17974</v>
      </c>
      <c r="D58" s="59" t="s">
        <v>349</v>
      </c>
      <c r="E58" s="99">
        <v>5</v>
      </c>
      <c r="F58" s="6"/>
      <c r="G58" s="6"/>
      <c r="H58" s="6"/>
    </row>
    <row r="59" spans="1:8" ht="36.75" customHeight="1" x14ac:dyDescent="0.25">
      <c r="A59" s="116"/>
      <c r="B59" s="161" t="s">
        <v>342</v>
      </c>
      <c r="C59" s="160">
        <v>5323.5</v>
      </c>
      <c r="D59" s="64" t="s">
        <v>343</v>
      </c>
      <c r="E59" s="99">
        <v>1</v>
      </c>
      <c r="F59" s="6"/>
      <c r="G59" s="6"/>
      <c r="H59" s="6"/>
    </row>
    <row r="60" spans="1:8" ht="32.25" customHeight="1" x14ac:dyDescent="0.25">
      <c r="A60" s="116"/>
      <c r="B60" s="162" t="s">
        <v>344</v>
      </c>
      <c r="C60" s="163">
        <f>SUM(C56:C59)</f>
        <v>30036.59</v>
      </c>
      <c r="D60" s="73"/>
      <c r="E60" s="74"/>
      <c r="F60" s="85"/>
      <c r="G60" s="6"/>
      <c r="H60" s="6"/>
    </row>
    <row r="61" spans="1:8" ht="32.25" customHeight="1" x14ac:dyDescent="0.25">
      <c r="A61" s="113"/>
      <c r="B61" s="147" t="s">
        <v>345</v>
      </c>
      <c r="C61" s="147"/>
      <c r="D61" s="114">
        <f>D53-C60</f>
        <v>163579.36000000002</v>
      </c>
      <c r="E61" s="67"/>
      <c r="F61" s="85"/>
      <c r="G61" s="6"/>
      <c r="H61" s="6"/>
    </row>
    <row r="62" spans="1:8" ht="32.25" customHeight="1" x14ac:dyDescent="0.25">
      <c r="A62" s="113"/>
      <c r="B62" s="148" t="s">
        <v>346</v>
      </c>
      <c r="C62" s="148"/>
      <c r="D62" s="115">
        <f>D51+D61</f>
        <v>56616.580000000016</v>
      </c>
      <c r="E62" s="67"/>
      <c r="F62" s="85"/>
      <c r="G62" s="6"/>
      <c r="H62" s="6"/>
    </row>
    <row r="63" spans="1:8" ht="21" customHeight="1" x14ac:dyDescent="0.25">
      <c r="A63" s="149" t="s">
        <v>347</v>
      </c>
      <c r="B63" s="149"/>
      <c r="C63" s="149"/>
      <c r="D63" s="149"/>
      <c r="E63" s="149"/>
      <c r="F63" s="85"/>
      <c r="G63" s="6"/>
      <c r="H63" s="6"/>
    </row>
    <row r="64" spans="1:8" ht="18" customHeight="1" x14ac:dyDescent="0.25">
      <c r="A64" s="149"/>
      <c r="B64" s="149"/>
      <c r="C64" s="149"/>
      <c r="D64" s="149"/>
      <c r="E64" s="149"/>
      <c r="F64" s="85"/>
      <c r="G64" s="6"/>
      <c r="H64" s="6"/>
    </row>
    <row r="65" spans="1:8" ht="32.25" customHeight="1" x14ac:dyDescent="0.25">
      <c r="A65" s="137" t="s">
        <v>189</v>
      </c>
      <c r="B65" s="138"/>
      <c r="C65" s="138"/>
      <c r="D65" s="138"/>
      <c r="E65" s="139"/>
    </row>
    <row r="66" spans="1:8" x14ac:dyDescent="0.25">
      <c r="A66" s="23"/>
      <c r="B66" s="75" t="s">
        <v>190</v>
      </c>
      <c r="C66" s="75"/>
      <c r="D66" s="23" t="s">
        <v>6</v>
      </c>
      <c r="E66" s="64">
        <v>0</v>
      </c>
    </row>
    <row r="67" spans="1:8" x14ac:dyDescent="0.25">
      <c r="A67" s="23"/>
      <c r="B67" s="75" t="s">
        <v>191</v>
      </c>
      <c r="C67" s="75"/>
      <c r="D67" s="23" t="s">
        <v>6</v>
      </c>
      <c r="E67" s="64">
        <v>0</v>
      </c>
    </row>
    <row r="68" spans="1:8" ht="31.5" x14ac:dyDescent="0.25">
      <c r="A68" s="23"/>
      <c r="B68" s="75" t="s">
        <v>192</v>
      </c>
      <c r="C68" s="75"/>
      <c r="D68" s="23" t="s">
        <v>6</v>
      </c>
      <c r="E68" s="64">
        <v>0</v>
      </c>
    </row>
    <row r="69" spans="1:8" x14ac:dyDescent="0.25">
      <c r="A69" s="23"/>
      <c r="B69" s="75" t="s">
        <v>193</v>
      </c>
      <c r="C69" s="75"/>
      <c r="D69" s="23" t="s">
        <v>13</v>
      </c>
      <c r="E69" s="64">
        <v>0</v>
      </c>
    </row>
    <row r="70" spans="1:8" ht="29.25" customHeight="1" x14ac:dyDescent="0.25">
      <c r="A70" s="150" t="s">
        <v>119</v>
      </c>
      <c r="B70" s="150"/>
      <c r="C70" s="150"/>
      <c r="D70" s="150"/>
      <c r="E70" s="150"/>
    </row>
    <row r="71" spans="1:8" ht="31.5" x14ac:dyDescent="0.25">
      <c r="A71" s="23"/>
      <c r="B71" s="76" t="s">
        <v>120</v>
      </c>
      <c r="C71" s="76"/>
      <c r="D71" s="23" t="s">
        <v>13</v>
      </c>
      <c r="E71" s="65"/>
    </row>
    <row r="72" spans="1:8" x14ac:dyDescent="0.25">
      <c r="A72" s="23"/>
      <c r="B72" s="75" t="s">
        <v>125</v>
      </c>
      <c r="C72" s="75"/>
      <c r="D72" s="23" t="s">
        <v>13</v>
      </c>
      <c r="E72" s="65">
        <v>0</v>
      </c>
    </row>
    <row r="73" spans="1:8" x14ac:dyDescent="0.25">
      <c r="A73" s="23"/>
      <c r="B73" s="75" t="s">
        <v>126</v>
      </c>
      <c r="C73" s="75"/>
      <c r="D73" s="23" t="s">
        <v>13</v>
      </c>
      <c r="E73" s="65">
        <v>683324.52</v>
      </c>
    </row>
    <row r="74" spans="1:8" ht="31.5" x14ac:dyDescent="0.25">
      <c r="A74" s="23"/>
      <c r="B74" s="76" t="s">
        <v>121</v>
      </c>
      <c r="C74" s="76"/>
      <c r="D74" s="23" t="s">
        <v>13</v>
      </c>
      <c r="E74" s="65"/>
    </row>
    <row r="75" spans="1:8" x14ac:dyDescent="0.25">
      <c r="A75" s="23"/>
      <c r="B75" s="75" t="s">
        <v>125</v>
      </c>
      <c r="C75" s="75"/>
      <c r="D75" s="23" t="s">
        <v>13</v>
      </c>
      <c r="E75" s="65">
        <v>0</v>
      </c>
    </row>
    <row r="76" spans="1:8" x14ac:dyDescent="0.25">
      <c r="A76" s="23"/>
      <c r="B76" s="75" t="s">
        <v>126</v>
      </c>
      <c r="C76" s="75"/>
      <c r="D76" s="23" t="s">
        <v>13</v>
      </c>
      <c r="E76" s="65">
        <v>975858.09</v>
      </c>
    </row>
    <row r="77" spans="1:8" ht="31.5" customHeight="1" x14ac:dyDescent="0.25">
      <c r="A77" s="150" t="s">
        <v>194</v>
      </c>
      <c r="B77" s="150"/>
      <c r="C77" s="150"/>
      <c r="D77" s="150"/>
      <c r="E77" s="150"/>
    </row>
    <row r="78" spans="1:8" ht="47.25" x14ac:dyDescent="0.25">
      <c r="A78" s="151"/>
      <c r="B78" s="76" t="s">
        <v>91</v>
      </c>
      <c r="C78" s="76"/>
      <c r="D78" s="23" t="s">
        <v>5</v>
      </c>
      <c r="E78" s="64" t="s">
        <v>256</v>
      </c>
      <c r="F78" s="8" t="s">
        <v>246</v>
      </c>
      <c r="G78" s="8" t="s">
        <v>251</v>
      </c>
      <c r="H78" s="8" t="s">
        <v>254</v>
      </c>
    </row>
    <row r="79" spans="1:8" x14ac:dyDescent="0.25">
      <c r="A79" s="152"/>
      <c r="B79" s="76" t="s">
        <v>59</v>
      </c>
      <c r="C79" s="76"/>
      <c r="D79" s="23" t="s">
        <v>5</v>
      </c>
      <c r="E79" s="64" t="s">
        <v>241</v>
      </c>
      <c r="F79" s="8" t="s">
        <v>241</v>
      </c>
      <c r="G79" s="8" t="s">
        <v>241</v>
      </c>
      <c r="H79" s="8" t="s">
        <v>255</v>
      </c>
    </row>
    <row r="80" spans="1:8" x14ac:dyDescent="0.25">
      <c r="A80" s="152"/>
      <c r="B80" s="76" t="s">
        <v>122</v>
      </c>
      <c r="C80" s="76"/>
      <c r="D80" s="23" t="s">
        <v>98</v>
      </c>
      <c r="E80" s="64">
        <v>12885.84</v>
      </c>
      <c r="F80" s="8">
        <v>9405.1596000000009</v>
      </c>
      <c r="G80" s="8">
        <v>5848.58</v>
      </c>
      <c r="H80" s="8">
        <v>960.88</v>
      </c>
    </row>
    <row r="81" spans="1:8" x14ac:dyDescent="0.25">
      <c r="A81" s="152"/>
      <c r="B81" s="76" t="s">
        <v>195</v>
      </c>
      <c r="C81" s="76"/>
      <c r="D81" s="23" t="s">
        <v>13</v>
      </c>
      <c r="E81" s="77">
        <v>148072.81</v>
      </c>
      <c r="F81" s="56">
        <v>100205.51</v>
      </c>
      <c r="G81" s="56">
        <v>420394.7</v>
      </c>
      <c r="H81" s="56">
        <v>1006325.53</v>
      </c>
    </row>
    <row r="82" spans="1:8" x14ac:dyDescent="0.25">
      <c r="A82" s="152"/>
      <c r="B82" s="75" t="s">
        <v>196</v>
      </c>
      <c r="C82" s="75"/>
      <c r="D82" s="23" t="s">
        <v>13</v>
      </c>
      <c r="E82" s="78">
        <v>129088.78</v>
      </c>
      <c r="F82" s="57">
        <v>77961.11</v>
      </c>
      <c r="G82" s="57">
        <v>322958.71999999997</v>
      </c>
      <c r="H82" s="57">
        <v>811675.2</v>
      </c>
    </row>
    <row r="83" spans="1:8" x14ac:dyDescent="0.25">
      <c r="A83" s="152"/>
      <c r="B83" s="75" t="s">
        <v>197</v>
      </c>
      <c r="C83" s="75"/>
      <c r="D83" s="23" t="s">
        <v>13</v>
      </c>
      <c r="E83" s="78">
        <f>E81-E82</f>
        <v>18984.03</v>
      </c>
      <c r="F83" s="57">
        <f>F81-F82</f>
        <v>22244.399999999994</v>
      </c>
      <c r="G83" s="57">
        <f>G81-G82</f>
        <v>97435.98000000004</v>
      </c>
      <c r="H83" s="57">
        <f>H81-H82</f>
        <v>194650.33000000007</v>
      </c>
    </row>
    <row r="84" spans="1:8" ht="31.5" x14ac:dyDescent="0.25">
      <c r="A84" s="152"/>
      <c r="B84" s="75" t="s">
        <v>200</v>
      </c>
      <c r="C84" s="75"/>
      <c r="D84" s="23" t="s">
        <v>13</v>
      </c>
      <c r="E84" s="77">
        <v>148072.81</v>
      </c>
      <c r="F84" s="77">
        <v>100205.51</v>
      </c>
      <c r="G84" s="77">
        <f>87320.7+333074</f>
        <v>420394.7</v>
      </c>
      <c r="H84" s="77">
        <v>1006325.53</v>
      </c>
    </row>
    <row r="85" spans="1:8" ht="48" customHeight="1" x14ac:dyDescent="0.25">
      <c r="A85" s="152"/>
      <c r="B85" s="75" t="s">
        <v>199</v>
      </c>
      <c r="C85" s="75"/>
      <c r="D85" s="23" t="s">
        <v>13</v>
      </c>
      <c r="E85" s="157" t="s">
        <v>311</v>
      </c>
      <c r="F85" s="158"/>
      <c r="G85" s="158"/>
      <c r="H85" s="159"/>
    </row>
    <row r="86" spans="1:8" ht="45.75" customHeight="1" x14ac:dyDescent="0.25">
      <c r="A86" s="152"/>
      <c r="B86" s="75" t="s">
        <v>198</v>
      </c>
      <c r="C86" s="75"/>
      <c r="D86" s="23" t="s">
        <v>13</v>
      </c>
      <c r="E86" s="157" t="s">
        <v>311</v>
      </c>
      <c r="F86" s="158"/>
      <c r="G86" s="158"/>
      <c r="H86" s="159"/>
    </row>
    <row r="87" spans="1:8" ht="47.25" x14ac:dyDescent="0.25">
      <c r="A87" s="153"/>
      <c r="B87" s="76" t="s">
        <v>201</v>
      </c>
      <c r="C87" s="76"/>
      <c r="D87" s="23" t="s">
        <v>13</v>
      </c>
      <c r="E87" s="157" t="s">
        <v>311</v>
      </c>
      <c r="F87" s="158"/>
      <c r="G87" s="158"/>
      <c r="H87" s="159"/>
    </row>
    <row r="88" spans="1:8" ht="33.75" customHeight="1" x14ac:dyDescent="0.25">
      <c r="A88" s="154" t="s">
        <v>202</v>
      </c>
      <c r="B88" s="155"/>
      <c r="C88" s="155"/>
      <c r="D88" s="155"/>
      <c r="E88" s="156"/>
    </row>
    <row r="89" spans="1:8" x14ac:dyDescent="0.25">
      <c r="A89" s="23"/>
      <c r="B89" s="75" t="s">
        <v>190</v>
      </c>
      <c r="C89" s="75"/>
      <c r="D89" s="23" t="s">
        <v>6</v>
      </c>
      <c r="E89" s="78">
        <v>0</v>
      </c>
    </row>
    <row r="90" spans="1:8" x14ac:dyDescent="0.25">
      <c r="A90" s="23"/>
      <c r="B90" s="75" t="s">
        <v>191</v>
      </c>
      <c r="C90" s="75"/>
      <c r="D90" s="23" t="s">
        <v>6</v>
      </c>
      <c r="E90" s="64">
        <v>0</v>
      </c>
    </row>
    <row r="91" spans="1:8" ht="31.5" x14ac:dyDescent="0.25">
      <c r="A91" s="23"/>
      <c r="B91" s="75" t="s">
        <v>192</v>
      </c>
      <c r="C91" s="75"/>
      <c r="D91" s="23" t="s">
        <v>6</v>
      </c>
      <c r="E91" s="22">
        <v>0</v>
      </c>
    </row>
    <row r="92" spans="1:8" x14ac:dyDescent="0.25">
      <c r="A92" s="23"/>
      <c r="B92" s="75" t="s">
        <v>193</v>
      </c>
      <c r="C92" s="75"/>
      <c r="D92" s="23" t="s">
        <v>13</v>
      </c>
      <c r="E92" s="64">
        <v>0</v>
      </c>
    </row>
    <row r="93" spans="1:8" ht="33" customHeight="1" x14ac:dyDescent="0.25">
      <c r="A93" s="154" t="s">
        <v>203</v>
      </c>
      <c r="B93" s="155"/>
      <c r="C93" s="155"/>
      <c r="D93" s="155"/>
      <c r="E93" s="156"/>
    </row>
    <row r="94" spans="1:8" ht="31.5" x14ac:dyDescent="0.25">
      <c r="A94" s="23"/>
      <c r="B94" s="75" t="s">
        <v>204</v>
      </c>
      <c r="C94" s="75"/>
      <c r="D94" s="23" t="s">
        <v>6</v>
      </c>
      <c r="E94" s="64">
        <v>0</v>
      </c>
    </row>
    <row r="95" spans="1:8" x14ac:dyDescent="0.25">
      <c r="A95" s="23"/>
      <c r="B95" s="75" t="s">
        <v>205</v>
      </c>
      <c r="C95" s="75"/>
      <c r="D95" s="23" t="s">
        <v>6</v>
      </c>
      <c r="E95" s="64">
        <v>0</v>
      </c>
    </row>
    <row r="96" spans="1:8" ht="31.5" x14ac:dyDescent="0.25">
      <c r="A96" s="23"/>
      <c r="B96" s="75" t="s">
        <v>206</v>
      </c>
      <c r="C96" s="75"/>
      <c r="D96" s="23" t="s">
        <v>13</v>
      </c>
      <c r="E96" s="22">
        <v>0</v>
      </c>
    </row>
    <row r="97" spans="2:5" x14ac:dyDescent="0.25">
      <c r="B97" s="1"/>
      <c r="C97" s="1"/>
    </row>
    <row r="98" spans="2:5" x14ac:dyDescent="0.25">
      <c r="B98" s="1" t="s">
        <v>308</v>
      </c>
      <c r="C98" s="1"/>
      <c r="E98" s="1" t="s">
        <v>309</v>
      </c>
    </row>
  </sheetData>
  <autoFilter ref="A57:H96">
    <filterColumn colId="0">
      <colorFilter dxfId="1"/>
    </filterColumn>
  </autoFilter>
  <mergeCells count="21">
    <mergeCell ref="A70:E70"/>
    <mergeCell ref="A77:E77"/>
    <mergeCell ref="A78:A87"/>
    <mergeCell ref="A88:E88"/>
    <mergeCell ref="A93:E93"/>
    <mergeCell ref="E85:H85"/>
    <mergeCell ref="E86:H86"/>
    <mergeCell ref="E87:H87"/>
    <mergeCell ref="A65:E65"/>
    <mergeCell ref="D1:E5"/>
    <mergeCell ref="A6:E6"/>
    <mergeCell ref="A32:E32"/>
    <mergeCell ref="A31:E31"/>
    <mergeCell ref="B50:E50"/>
    <mergeCell ref="B51:C51"/>
    <mergeCell ref="B52:C52"/>
    <mergeCell ref="B53:C53"/>
    <mergeCell ref="A54:E54"/>
    <mergeCell ref="B61:C61"/>
    <mergeCell ref="B62:C62"/>
    <mergeCell ref="A63:E64"/>
  </mergeCells>
  <conditionalFormatting sqref="G34">
    <cfRule type="top10" dxfId="0" priority="4" percent="1" rank="10"/>
    <cfRule type="iconSet" priority="5">
      <iconSet iconSet="3Arrows">
        <cfvo type="percent" val="0"/>
        <cfvo type="percent" val="33"/>
        <cfvo type="percent" val="67"/>
      </iconSet>
    </cfRule>
  </conditionalFormatting>
  <pageMargins left="0.70866141732283472" right="0.70866141732283472" top="0.31496062992125984" bottom="0.31496062992125984" header="0.31496062992125984" footer="0.31496062992125984"/>
  <pageSetup paperSize="9" scale="60" fitToHeight="0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'2.8'!G34:G34</xm:f>
              <xm:sqref>H34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2021-04-20T03:45:49Z</dcterms:modified>
</cp:coreProperties>
</file>