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 firstSheet="7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C46" i="12" l="1"/>
  <c r="C59" i="12" l="1"/>
  <c r="C57" i="12" l="1"/>
  <c r="D51" i="12" l="1"/>
  <c r="D60" i="12" s="1"/>
  <c r="D61" i="12" s="1"/>
  <c r="C44" i="12"/>
  <c r="C39" i="12"/>
  <c r="C38" i="12"/>
  <c r="D18" i="12"/>
  <c r="D25" i="12" s="1"/>
  <c r="D16" i="12"/>
  <c r="D50" i="12" s="1"/>
  <c r="D15" i="12"/>
  <c r="D13" i="12"/>
  <c r="D14" i="12" l="1"/>
  <c r="D17" i="12"/>
  <c r="H80" i="12" l="1"/>
  <c r="F80" i="12"/>
  <c r="G80" i="12"/>
  <c r="E77" i="12"/>
  <c r="E80" i="12" l="1"/>
  <c r="D28" i="5"/>
</calcChain>
</file>

<file path=xl/sharedStrings.xml><?xml version="1.0" encoding="utf-8"?>
<sst xmlns="http://schemas.openxmlformats.org/spreadsheetml/2006/main" count="944" uniqueCount="343">
  <si>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</si>
  <si>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</si>
  <si>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</si>
  <si>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</si>
  <si>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</si>
  <si>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</si>
  <si>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</si>
  <si>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</si>
  <si>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</si>
  <si>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</si>
  <si>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</si>
  <si>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</si>
  <si>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</si>
  <si>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</si>
  <si>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</si>
  <si>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</si>
  <si>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</si>
  <si>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</si>
  <si>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</si>
  <si>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</si>
  <si>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</si>
  <si>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</si>
  <si>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</si>
  <si>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</si>
  <si>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</si>
  <si>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</si>
  <si>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</si>
  <si>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</si>
  <si>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</si>
  <si>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</si>
  <si>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</si>
  <si>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</si>
  <si>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</si>
  <si>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</si>
  <si>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</si>
  <si>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</si>
  <si>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</si>
  <si>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</si>
  <si>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</si>
  <si>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</si>
  <si>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</si>
  <si>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</si>
  <si>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</si>
  <si>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</si>
  <si>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</si>
  <si>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</si>
  <si>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</si>
  <si>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</si>
  <si>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</si>
  <si>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</si>
  <si>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</si>
  <si>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</si>
  <si>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</si>
  <si>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</si>
  <si>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</si>
  <si>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</si>
  <si>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</si>
  <si>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</si>
  <si>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</si>
  <si>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</si>
  <si>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</si>
  <si>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</si>
  <si>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</si>
  <si>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</si>
  <si>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</si>
  <si>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</si>
  <si>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</si>
  <si>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</si>
  <si>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</si>
  <si>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</si>
  <si>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</si>
  <si>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</si>
  <si>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</si>
  <si>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</si>
  <si>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</si>
  <si>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</si>
  <si>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</si>
  <si>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</si>
  <si>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</si>
  <si>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</si>
  <si>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</si>
  <si>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</si>
  <si>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</si>
  <si>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</si>
  <si>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</si>
  <si>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</si>
  <si>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</si>
  <si>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</si>
  <si>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</si>
  <si>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</si>
  <si>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</si>
  <si>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</si>
  <si>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</si>
  <si>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</si>
  <si>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</si>
  <si>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</si>
  <si>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</si>
  <si>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</si>
  <si>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</si>
  <si>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</si>
  <si>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</si>
  <si>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</si>
  <si>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</si>
  <si>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</si>
  <si>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</si>
  <si>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</si>
  <si>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</si>
  <si>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</si>
  <si>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</si>
  <si>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</si>
  <si>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</si>
  <si>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</si>
  <si>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</si>
  <si>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</si>
  <si>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</si>
  <si>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</si>
  <si>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</si>
  <si>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</si>
  <si>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</si>
  <si>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</si>
  <si>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</si>
  <si>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</si>
  <si>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</si>
  <si>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</si>
  <si>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</si>
  <si>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</si>
  <si>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</si>
  <si>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</si>
  <si>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</si>
  <si>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</si>
  <si>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</si>
  <si>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</si>
  <si>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</si>
  <si>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</si>
  <si>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</si>
  <si>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</si>
  <si>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</si>
  <si>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</si>
  <si>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</si>
  <si>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</si>
  <si>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</si>
  <si>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</si>
  <si>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</si>
  <si>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</si>
  <si>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</si>
  <si>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</si>
  <si>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</si>
  <si>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</si>
  <si>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</si>
  <si>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</si>
  <si>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</si>
  <si>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</si>
  <si>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</si>
  <si>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</si>
  <si>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</si>
  <si>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</si>
  <si>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</si>
  <si>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</si>
  <si>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</si>
  <si>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</si>
  <si>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</si>
  <si>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</si>
  <si>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</si>
  <si>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</si>
  <si>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</si>
  <si>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</si>
  <si>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</si>
  <si>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</si>
  <si>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</si>
  <si>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</si>
  <si>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</si>
  <si>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</si>
  <si>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</si>
  <si>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</si>
  <si>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</si>
  <si>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</si>
  <si>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</si>
  <si>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</si>
  <si>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</si>
  <si>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</si>
  <si>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</si>
  <si>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</si>
  <si>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</si>
  <si>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</si>
  <si>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</si>
  <si>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</si>
  <si>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</si>
  <si>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</si>
  <si>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</si>
  <si>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</si>
  <si>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</si>
  <si>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</si>
  <si>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</si>
  <si>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</si>
  <si>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</si>
  <si>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</si>
  <si>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</si>
  <si>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</si>
  <si>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</si>
  <si>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</si>
  <si>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</si>
  <si>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</si>
  <si>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</si>
  <si>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</si>
  <si>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</si>
  <si>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</si>
  <si>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</si>
  <si>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</si>
  <si>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</si>
  <si>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</si>
  <si>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</si>
  <si>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</si>
  <si>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</si>
  <si>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</si>
  <si>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</si>
  <si>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</si>
  <si>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</si>
  <si>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</si>
  <si>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</si>
  <si>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</si>
  <si>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</si>
  <si>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</si>
  <si>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</si>
  <si>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</si>
  <si>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</si>
  <si>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</si>
  <si>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</si>
  <si>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</si>
  <si>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</si>
  <si>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</si>
  <si>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</si>
  <si>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</si>
  <si>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</si>
  <si>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</si>
  <si>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</si>
  <si>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</si>
  <si>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</si>
  <si>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</si>
  <si>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</si>
  <si>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</si>
  <si>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</si>
  <si>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</si>
  <si>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</si>
  <si>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</si>
  <si>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</si>
  <si>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</si>
  <si>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</si>
  <si>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</si>
  <si>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</si>
  <si>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</si>
  <si>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</si>
  <si>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</si>
  <si>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</si>
  <si>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</si>
  <si>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</si>
  <si>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</si>
  <si>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</si>
  <si>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</si>
  <si>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</si>
  <si>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</si>
  <si>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</si>
  <si>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</si>
  <si>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</si>
  <si>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</si>
  <si>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</si>
  <si>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</si>
  <si>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</si>
  <si>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</si>
  <si>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</si>
  <si>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</si>
  <si>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</si>
  <si>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</si>
  <si>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</si>
  <si>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</si>
  <si>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</si>
  <si>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</si>
  <si>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</si>
  <si>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</si>
  <si>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</si>
  <si>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</si>
  <si>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</si>
  <si>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</si>
  <si>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</si>
  <si>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</si>
  <si>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51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</si>
  <si>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</si>
  <si>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</si>
  <si>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</si>
  <si>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</si>
  <si>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</si>
  <si>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</si>
  <si>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</si>
  <si>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</si>
  <si>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ООО "УК "Прибайкальская"                 Н. Н. Орленко</t>
  </si>
  <si>
    <t>Всего денежных средств по статьям содержание и текущий ремонтс учетом остатков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</si>
  <si>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</si>
  <si>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</si>
  <si>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</si>
  <si>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</si>
  <si>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</si>
  <si>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</si>
  <si>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</si>
  <si>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Подготовка лифтов к ежегодному ТО</t>
  </si>
  <si>
    <t>Дезинсекция подвальных помещений и мусоропровдов</t>
  </si>
  <si>
    <t>Гл. инженер ООО "УК "Прибайкальская"</t>
  </si>
  <si>
    <t>Белкин И. О.</t>
  </si>
  <si>
    <t>Генеральная уборка подъезда апрель, сеннтябрь</t>
  </si>
  <si>
    <t>Учёт оплат поставщикам коммунальных ресурсов в разрезе многоквартирных домов и коммунальных услуг не ведётся</t>
  </si>
  <si>
    <t>Содержание</t>
  </si>
  <si>
    <t xml:space="preserve">Промывка системы отопления </t>
  </si>
  <si>
    <t>Текущий ремонт</t>
  </si>
  <si>
    <t>Тарифы на коммунальные услуги с 01.01.2019</t>
  </si>
  <si>
    <t xml:space="preserve">Форма 2.8. Отчет об исполнении ООО "УК "Прибайкальская" договора управления смет доходов и расходов МКД м-на Университетский, 51 за период с 01.01.2020 г. по 31.12.2020 г. 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</si>
  <si>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</si>
  <si>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</si>
  <si>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</si>
  <si>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Количество работ (услуг) в детальном перечне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</si>
  <si>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</si>
  <si>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</si>
  <si>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Дезинфекция мест общего пользования для профилатики короновируса</t>
  </si>
  <si>
    <t>1 раз в три дня</t>
  </si>
  <si>
    <t>1 раз в квартал и по необходимости</t>
  </si>
  <si>
    <t>1 раз после окончания отопительного перирда</t>
  </si>
  <si>
    <t>1 раз вгод</t>
  </si>
  <si>
    <t>Перерасход (-) или экономия (+) средств по статье текущий ремонт за 2019 г, руб.</t>
  </si>
  <si>
    <t>Начислено по статье текущий ремонт за 2020 г. руб.</t>
  </si>
  <si>
    <t>Оплачено по статье текущий ремонт за 2020 г, руб.</t>
  </si>
  <si>
    <t>Выполняемые работы по текущему ремонту общего имущества</t>
  </si>
  <si>
    <t xml:space="preserve"> фактическая стоимость работ /услуг, руб.</t>
  </si>
  <si>
    <t>Периодичность, объем выполнения работ</t>
  </si>
  <si>
    <t>Сумма расходов по статье текущий ремонт за 2020 г.</t>
  </si>
  <si>
    <t>Замена общедомовых приборов учета горячего водоснабжения</t>
  </si>
  <si>
    <t>32мм 1 шт               25мм 1 шт.</t>
  </si>
  <si>
    <t>Изготовление, покраска, доставка мусорного контейнера</t>
  </si>
  <si>
    <t>1 шт</t>
  </si>
  <si>
    <t>Замена кранов шаровых на системе водоснабжения для уборщицы</t>
  </si>
  <si>
    <t>1 шт 15 мм</t>
  </si>
  <si>
    <t>Монтаж системы видеонаблюдения</t>
  </si>
  <si>
    <t>Ремонт межпанельных швов</t>
  </si>
  <si>
    <t>кв 27-24 м                     кв.35-27м</t>
  </si>
  <si>
    <t>Перерасход (-) или экономия (+) средств по статье текущий ремонт за 2020 г, руб.</t>
  </si>
  <si>
    <t>Остаток средств (- перерасход, + экономия), по статье текущий ремонт с учетом  2019 г. руб.</t>
  </si>
  <si>
    <t>Гл. инженер ООО "УК "Прибайкальская"                                                 Белкин И. 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</si>
</sst>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9" fillId="3" borderId="22" xfId="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2" fontId="1" fillId="2" borderId="4" xfId="0" applyNumberFormat="1" applyFont="1" applyFill="1" applyBorder="1" applyAlignment="1">
      <alignment horizontal="center" vertical="center" wrapText="1"/>
    </xf>
    <xf numFmtId="164" fontId="9" fillId="2" borderId="22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vertical="top" wrapText="1"/>
    </xf>
    <xf numFmtId="0" fontId="11" fillId="0" borderId="0" xfId="0" applyFont="1" applyBorder="1" applyAlignment="1"/>
    <xf numFmtId="0" fontId="12" fillId="0" borderId="0" xfId="0" applyFont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6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2" fontId="13" fillId="0" borderId="0" xfId="0" applyNumberFormat="1" applyFont="1" applyFill="1" applyBorder="1" applyAlignment="1">
      <alignment horizontal="center" vertical="top" wrapText="1"/>
    </xf>
    <xf numFmtId="2" fontId="9" fillId="0" borderId="20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left" vertical="center" wrapText="1"/>
    </xf>
    <xf numFmtId="2" fontId="9" fillId="3" borderId="0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wrapText="1"/>
    </xf>
    <xf numFmtId="0" fontId="15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vertical="center" wrapText="1"/>
    </xf>
    <xf numFmtId="2" fontId="18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9" fillId="3" borderId="22" xfId="0" applyNumberFormat="1" applyFont="1" applyFill="1" applyBorder="1" applyAlignment="1">
      <alignment horizontal="left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left" vertical="center" wrapText="1"/>
    </xf>
    <xf numFmtId="2" fontId="18" fillId="0" borderId="0" xfId="0" applyNumberFormat="1" applyFont="1" applyBorder="1" applyAlignment="1">
      <alignment vertical="center" wrapText="1"/>
    </xf>
    <xf numFmtId="0" fontId="19" fillId="3" borderId="0" xfId="0" applyFont="1" applyFill="1" applyBorder="1" applyAlignment="1">
      <alignment horizontal="left" vertical="center" wrapText="1"/>
    </xf>
    <xf numFmtId="2" fontId="20" fillId="3" borderId="0" xfId="0" applyNumberFormat="1" applyFont="1" applyFill="1" applyBorder="1" applyAlignment="1">
      <alignment vertical="center" wrapText="1"/>
    </xf>
    <xf numFmtId="2" fontId="1" fillId="3" borderId="0" xfId="0" applyNumberFormat="1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90;&#1095;&#1077;&#1090;&#1099;\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 refreshError="1">
        <row r="17">
          <cell r="B17">
            <v>266714.65999999997</v>
          </cell>
        </row>
        <row r="20">
          <cell r="B20">
            <v>154174.81</v>
          </cell>
          <cell r="C20">
            <v>388043.28</v>
          </cell>
          <cell r="F20">
            <v>43786.84</v>
          </cell>
          <cell r="G20">
            <v>108056.4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5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5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2" t="s">
        <v>131</v>
      </c>
      <c r="B1" s="92"/>
      <c r="C1" s="92"/>
      <c r="D1" s="92"/>
    </row>
    <row r="2" spans="1:4" s="14" customFormat="1" x14ac:dyDescent="0.25"/>
    <row r="3" spans="1:4" s="14" customFormat="1" x14ac:dyDescent="0.25">
      <c r="A3" s="93" t="s">
        <v>14</v>
      </c>
      <c r="B3" s="93"/>
      <c r="C3" s="93"/>
      <c r="D3" s="9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6">
        <v>43555</v>
      </c>
    </row>
    <row r="7" spans="1:4" s="6" customFormat="1" ht="18.75" customHeight="1" x14ac:dyDescent="0.25">
      <c r="A7" s="91" t="s">
        <v>15</v>
      </c>
      <c r="B7" s="91"/>
      <c r="C7" s="91"/>
      <c r="D7" s="91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17" t="s">
        <v>205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17" t="s">
        <v>17</v>
      </c>
    </row>
    <row r="10" spans="1:4" s="6" customFormat="1" ht="20.25" customHeight="1" x14ac:dyDescent="0.25">
      <c r="A10" s="91" t="s">
        <v>39</v>
      </c>
      <c r="B10" s="91"/>
      <c r="C10" s="91"/>
      <c r="D10" s="91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206</v>
      </c>
    </row>
    <row r="12" spans="1:4" s="6" customFormat="1" ht="30" customHeight="1" x14ac:dyDescent="0.25">
      <c r="A12" s="91" t="s">
        <v>19</v>
      </c>
      <c r="B12" s="91"/>
      <c r="C12" s="91"/>
      <c r="D12" s="91"/>
    </row>
    <row r="13" spans="1:4" s="6" customFormat="1" ht="55.5" customHeight="1" x14ac:dyDescent="0.25">
      <c r="A13" s="4" t="s">
        <v>135</v>
      </c>
      <c r="B13" s="7" t="s">
        <v>40</v>
      </c>
      <c r="C13" s="5" t="s">
        <v>5</v>
      </c>
      <c r="D13" s="5" t="s">
        <v>284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207</v>
      </c>
    </row>
    <row r="17" spans="1:7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7" s="6" customFormat="1" ht="20.100000000000001" customHeight="1" x14ac:dyDescent="0.25">
      <c r="A22" s="4" t="s">
        <v>148</v>
      </c>
      <c r="B22" s="3" t="s">
        <v>139</v>
      </c>
      <c r="C22" s="8"/>
      <c r="D22" s="8">
        <v>32</v>
      </c>
    </row>
    <row r="23" spans="1:7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32</v>
      </c>
    </row>
    <row r="24" spans="1:7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5">
        <v>2036.65</v>
      </c>
    </row>
    <row r="26" spans="1:7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5">
        <v>1979.4</v>
      </c>
      <c r="F26" s="56"/>
      <c r="G26" s="56"/>
    </row>
    <row r="27" spans="1:7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7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f>D25-D26</f>
        <v>57.25</v>
      </c>
    </row>
    <row r="29" spans="1:7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285</v>
      </c>
    </row>
    <row r="30" spans="1:7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v>114.1</v>
      </c>
    </row>
    <row r="31" spans="1:7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208</v>
      </c>
    </row>
    <row r="32" spans="1:7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209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218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1" t="s">
        <v>30</v>
      </c>
      <c r="B37" s="91"/>
      <c r="C37" s="91"/>
      <c r="D37" s="91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18" t="s">
        <v>210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18" t="s">
        <v>211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18" t="s">
        <v>211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0" t="s">
        <v>83</v>
      </c>
      <c r="B1" s="100"/>
      <c r="C1" s="100"/>
      <c r="D1" s="100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0">
        <v>43555</v>
      </c>
    </row>
    <row r="5" spans="1:4" s="6" customFormat="1" ht="20.100000000000001" customHeight="1" x14ac:dyDescent="0.25">
      <c r="A5" s="91" t="s">
        <v>41</v>
      </c>
      <c r="B5" s="91"/>
      <c r="C5" s="91"/>
      <c r="D5" s="91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219</v>
      </c>
    </row>
    <row r="7" spans="1:4" s="6" customFormat="1" ht="20.100000000000001" customHeight="1" x14ac:dyDescent="0.25">
      <c r="A7" s="91" t="s">
        <v>172</v>
      </c>
      <c r="B7" s="91"/>
      <c r="C7" s="91"/>
      <c r="D7" s="91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212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220</v>
      </c>
    </row>
    <row r="10" spans="1:4" s="6" customFormat="1" ht="20.100000000000001" customHeight="1" x14ac:dyDescent="0.25">
      <c r="A10" s="91" t="s">
        <v>84</v>
      </c>
      <c r="B10" s="91"/>
      <c r="C10" s="91"/>
      <c r="D10" s="91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216</v>
      </c>
    </row>
    <row r="12" spans="1:4" s="6" customFormat="1" ht="20.100000000000001" customHeight="1" x14ac:dyDescent="0.25">
      <c r="A12" s="94" t="s">
        <v>44</v>
      </c>
      <c r="B12" s="94"/>
      <c r="C12" s="94"/>
      <c r="D12" s="94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221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217</v>
      </c>
    </row>
    <row r="15" spans="1:4" s="6" customFormat="1" ht="20.100000000000001" customHeight="1" x14ac:dyDescent="0.25">
      <c r="A15" s="94" t="s">
        <v>47</v>
      </c>
      <c r="B15" s="94"/>
      <c r="C15" s="94"/>
      <c r="D15" s="94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91" t="s">
        <v>49</v>
      </c>
      <c r="B17" s="91"/>
      <c r="C17" s="91"/>
      <c r="D17" s="91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222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98" t="s">
        <v>85</v>
      </c>
      <c r="B20" s="98"/>
      <c r="C20" s="98"/>
      <c r="D20" s="98"/>
    </row>
    <row r="21" spans="1:4" s="6" customFormat="1" ht="20.100000000000001" customHeight="1" x14ac:dyDescent="0.25">
      <c r="A21" s="95" t="s">
        <v>145</v>
      </c>
      <c r="B21" s="51" t="s">
        <v>52</v>
      </c>
      <c r="C21" s="22" t="s">
        <v>5</v>
      </c>
      <c r="D21" s="23">
        <v>1</v>
      </c>
    </row>
    <row r="22" spans="1:4" s="6" customFormat="1" ht="20.100000000000001" customHeight="1" x14ac:dyDescent="0.25">
      <c r="A22" s="96"/>
      <c r="B22" s="3" t="s">
        <v>53</v>
      </c>
      <c r="C22" s="5" t="s">
        <v>5</v>
      </c>
      <c r="D22" s="46" t="s">
        <v>270</v>
      </c>
    </row>
    <row r="23" spans="1:4" s="6" customFormat="1" ht="20.100000000000001" customHeight="1" thickBot="1" x14ac:dyDescent="0.3">
      <c r="A23" s="97"/>
      <c r="B23" s="40" t="s">
        <v>54</v>
      </c>
      <c r="C23" s="26" t="s">
        <v>5</v>
      </c>
      <c r="D23" s="27">
        <v>1990</v>
      </c>
    </row>
    <row r="24" spans="1:4" s="6" customFormat="1" ht="20.100000000000001" customHeight="1" thickBot="1" x14ac:dyDescent="0.3">
      <c r="A24" s="99" t="s">
        <v>55</v>
      </c>
      <c r="B24" s="99"/>
      <c r="C24" s="99"/>
      <c r="D24" s="99"/>
    </row>
    <row r="25" spans="1:4" s="6" customFormat="1" ht="20.100000000000001" customHeight="1" x14ac:dyDescent="0.25">
      <c r="A25" s="95">
        <v>12</v>
      </c>
      <c r="B25" s="51" t="s">
        <v>56</v>
      </c>
      <c r="C25" s="22" t="s">
        <v>5</v>
      </c>
      <c r="D25" s="23" t="s">
        <v>273</v>
      </c>
    </row>
    <row r="26" spans="1:4" s="6" customFormat="1" ht="20.100000000000001" customHeight="1" x14ac:dyDescent="0.25">
      <c r="A26" s="96"/>
      <c r="B26" s="7" t="s">
        <v>57</v>
      </c>
      <c r="C26" s="5" t="s">
        <v>5</v>
      </c>
      <c r="D26" s="24" t="s">
        <v>274</v>
      </c>
    </row>
    <row r="27" spans="1:4" s="6" customFormat="1" ht="36.75" customHeight="1" x14ac:dyDescent="0.25">
      <c r="A27" s="96"/>
      <c r="B27" s="3" t="s">
        <v>58</v>
      </c>
      <c r="C27" s="5" t="s">
        <v>5</v>
      </c>
      <c r="D27" s="46" t="s">
        <v>275</v>
      </c>
    </row>
    <row r="28" spans="1:4" s="6" customFormat="1" ht="20.100000000000001" customHeight="1" x14ac:dyDescent="0.25">
      <c r="A28" s="96"/>
      <c r="B28" s="3" t="s">
        <v>59</v>
      </c>
      <c r="C28" s="5" t="s">
        <v>5</v>
      </c>
      <c r="D28" s="46" t="s">
        <v>276</v>
      </c>
    </row>
    <row r="29" spans="1:4" s="6" customFormat="1" ht="20.100000000000001" customHeight="1" x14ac:dyDescent="0.25">
      <c r="A29" s="96"/>
      <c r="B29" s="3" t="s">
        <v>60</v>
      </c>
      <c r="C29" s="5" t="s">
        <v>5</v>
      </c>
      <c r="D29" s="38">
        <v>41530</v>
      </c>
    </row>
    <row r="30" spans="1:4" s="6" customFormat="1" ht="20.100000000000001" customHeight="1" thickBot="1" x14ac:dyDescent="0.3">
      <c r="A30" s="97"/>
      <c r="B30" s="54" t="s">
        <v>61</v>
      </c>
      <c r="C30" s="26" t="s">
        <v>5</v>
      </c>
      <c r="D30" s="32">
        <v>42925</v>
      </c>
    </row>
    <row r="31" spans="1:4" ht="15.75" customHeight="1" x14ac:dyDescent="0.25">
      <c r="A31" s="95">
        <v>13</v>
      </c>
      <c r="B31" s="51" t="s">
        <v>56</v>
      </c>
      <c r="C31" s="22" t="s">
        <v>5</v>
      </c>
      <c r="D31" s="23" t="s">
        <v>244</v>
      </c>
    </row>
    <row r="32" spans="1:4" x14ac:dyDescent="0.25">
      <c r="A32" s="96"/>
      <c r="B32" s="7" t="s">
        <v>57</v>
      </c>
      <c r="C32" s="5" t="s">
        <v>5</v>
      </c>
      <c r="D32" s="24" t="s">
        <v>274</v>
      </c>
    </row>
    <row r="33" spans="1:4" ht="31.5" x14ac:dyDescent="0.25">
      <c r="A33" s="96"/>
      <c r="B33" s="3" t="s">
        <v>58</v>
      </c>
      <c r="C33" s="5" t="s">
        <v>5</v>
      </c>
      <c r="D33" s="46" t="s">
        <v>277</v>
      </c>
    </row>
    <row r="34" spans="1:4" ht="15.75" customHeight="1" x14ac:dyDescent="0.25">
      <c r="A34" s="96"/>
      <c r="B34" s="3" t="s">
        <v>59</v>
      </c>
      <c r="C34" s="5" t="s">
        <v>5</v>
      </c>
      <c r="D34" s="46" t="s">
        <v>239</v>
      </c>
    </row>
    <row r="35" spans="1:4" x14ac:dyDescent="0.25">
      <c r="A35" s="96"/>
      <c r="B35" s="3" t="s">
        <v>60</v>
      </c>
      <c r="C35" s="5" t="s">
        <v>5</v>
      </c>
      <c r="D35" s="38">
        <v>41956</v>
      </c>
    </row>
    <row r="36" spans="1:4" ht="15.75" customHeight="1" thickBot="1" x14ac:dyDescent="0.3">
      <c r="A36" s="97"/>
      <c r="B36" s="54" t="s">
        <v>61</v>
      </c>
      <c r="C36" s="26" t="s">
        <v>5</v>
      </c>
      <c r="D36" s="32">
        <v>44148</v>
      </c>
    </row>
    <row r="37" spans="1:4" x14ac:dyDescent="0.25">
      <c r="A37" s="95">
        <v>14</v>
      </c>
      <c r="B37" s="51" t="s">
        <v>56</v>
      </c>
      <c r="C37" s="22" t="s">
        <v>5</v>
      </c>
      <c r="D37" s="23" t="s">
        <v>255</v>
      </c>
    </row>
    <row r="38" spans="1:4" ht="15.75" customHeight="1" x14ac:dyDescent="0.25">
      <c r="A38" s="96"/>
      <c r="B38" s="7" t="s">
        <v>57</v>
      </c>
      <c r="C38" s="5" t="s">
        <v>5</v>
      </c>
      <c r="D38" s="24" t="s">
        <v>274</v>
      </c>
    </row>
    <row r="39" spans="1:4" ht="31.5" x14ac:dyDescent="0.25">
      <c r="A39" s="96"/>
      <c r="B39" s="3" t="s">
        <v>58</v>
      </c>
      <c r="C39" s="5" t="s">
        <v>5</v>
      </c>
      <c r="D39" s="46" t="s">
        <v>277</v>
      </c>
    </row>
    <row r="40" spans="1:4" ht="15.75" customHeight="1" x14ac:dyDescent="0.25">
      <c r="A40" s="96"/>
      <c r="B40" s="3" t="s">
        <v>59</v>
      </c>
      <c r="C40" s="5" t="s">
        <v>5</v>
      </c>
      <c r="D40" s="46" t="s">
        <v>278</v>
      </c>
    </row>
    <row r="41" spans="1:4" x14ac:dyDescent="0.25">
      <c r="A41" s="96"/>
      <c r="B41" s="3" t="s">
        <v>60</v>
      </c>
      <c r="C41" s="5" t="s">
        <v>5</v>
      </c>
      <c r="D41" s="38"/>
    </row>
    <row r="42" spans="1:4" ht="15.75" customHeight="1" thickBot="1" x14ac:dyDescent="0.3">
      <c r="A42" s="97"/>
      <c r="B42" s="54" t="s">
        <v>61</v>
      </c>
      <c r="C42" s="26" t="s">
        <v>5</v>
      </c>
      <c r="D42" s="32"/>
    </row>
    <row r="43" spans="1:4" ht="15.75" customHeight="1" x14ac:dyDescent="0.25">
      <c r="A43" s="94" t="s">
        <v>62</v>
      </c>
      <c r="B43" s="94"/>
      <c r="C43" s="94"/>
      <c r="D43" s="94"/>
    </row>
    <row r="44" spans="1:4" x14ac:dyDescent="0.25">
      <c r="A44" s="4">
        <v>15</v>
      </c>
      <c r="B44" s="7" t="s">
        <v>63</v>
      </c>
      <c r="C44" s="5" t="s">
        <v>5</v>
      </c>
      <c r="D44" s="5" t="s">
        <v>215</v>
      </c>
    </row>
    <row r="45" spans="1:4" ht="15.75" customHeight="1" x14ac:dyDescent="0.25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25">
      <c r="A46" s="94" t="s">
        <v>65</v>
      </c>
      <c r="B46" s="94"/>
      <c r="C46" s="94"/>
      <c r="D46" s="94"/>
    </row>
    <row r="47" spans="1:4" ht="15.75" customHeight="1" x14ac:dyDescent="0.25">
      <c r="A47" s="4">
        <v>17</v>
      </c>
      <c r="B47" s="3" t="s">
        <v>66</v>
      </c>
      <c r="C47" s="5" t="s">
        <v>5</v>
      </c>
      <c r="D47" s="5" t="s">
        <v>215</v>
      </c>
    </row>
    <row r="48" spans="1:4" x14ac:dyDescent="0.25">
      <c r="A48" s="94" t="s">
        <v>67</v>
      </c>
      <c r="B48" s="94"/>
      <c r="C48" s="94"/>
      <c r="D48" s="94"/>
    </row>
    <row r="49" spans="1:4" ht="15.75" customHeight="1" x14ac:dyDescent="0.25">
      <c r="A49" s="4">
        <v>18</v>
      </c>
      <c r="B49" s="7" t="s">
        <v>68</v>
      </c>
      <c r="C49" s="5" t="s">
        <v>5</v>
      </c>
      <c r="D49" s="8" t="s">
        <v>223</v>
      </c>
    </row>
    <row r="50" spans="1:4" x14ac:dyDescent="0.25">
      <c r="A50" s="94" t="s">
        <v>69</v>
      </c>
      <c r="B50" s="94"/>
      <c r="C50" s="94"/>
      <c r="D50" s="94"/>
    </row>
    <row r="51" spans="1:4" ht="15.75" customHeight="1" x14ac:dyDescent="0.25">
      <c r="A51" s="4">
        <v>19</v>
      </c>
      <c r="B51" s="7" t="s">
        <v>70</v>
      </c>
      <c r="C51" s="5" t="s">
        <v>5</v>
      </c>
      <c r="D51" s="8" t="s">
        <v>214</v>
      </c>
    </row>
    <row r="52" spans="1:4" x14ac:dyDescent="0.25">
      <c r="A52" s="91" t="s">
        <v>71</v>
      </c>
      <c r="B52" s="91"/>
      <c r="C52" s="91"/>
      <c r="D52" s="91"/>
    </row>
    <row r="53" spans="1:4" x14ac:dyDescent="0.25">
      <c r="A53" s="4">
        <v>21</v>
      </c>
      <c r="B53" s="7" t="s">
        <v>72</v>
      </c>
      <c r="C53" s="5" t="s">
        <v>5</v>
      </c>
      <c r="D53" s="8" t="s">
        <v>214</v>
      </c>
    </row>
    <row r="54" spans="1:4" ht="15.75" customHeight="1" x14ac:dyDescent="0.25">
      <c r="A54" s="4">
        <v>22</v>
      </c>
      <c r="B54" s="7" t="s">
        <v>73</v>
      </c>
      <c r="C54" s="5" t="s">
        <v>29</v>
      </c>
      <c r="D54" s="5"/>
    </row>
    <row r="55" spans="1:4" x14ac:dyDescent="0.25">
      <c r="A55" s="94" t="s">
        <v>74</v>
      </c>
      <c r="B55" s="94"/>
      <c r="C55" s="94"/>
      <c r="D55" s="94"/>
    </row>
    <row r="56" spans="1:4" ht="15.75" customHeight="1" x14ac:dyDescent="0.25">
      <c r="A56" s="4">
        <v>23</v>
      </c>
      <c r="B56" s="7" t="s">
        <v>75</v>
      </c>
      <c r="C56" s="5" t="s">
        <v>5</v>
      </c>
      <c r="D56" s="5" t="s">
        <v>213</v>
      </c>
    </row>
    <row r="57" spans="1:4" x14ac:dyDescent="0.25">
      <c r="A57" s="94" t="s">
        <v>76</v>
      </c>
      <c r="B57" s="94"/>
      <c r="C57" s="94"/>
      <c r="D57" s="94"/>
    </row>
    <row r="58" spans="1:4" ht="15.75" customHeight="1" x14ac:dyDescent="0.25">
      <c r="A58" s="4">
        <v>24</v>
      </c>
      <c r="B58" s="3" t="s">
        <v>77</v>
      </c>
      <c r="C58" s="5" t="s">
        <v>5</v>
      </c>
      <c r="D58" s="19" t="s">
        <v>224</v>
      </c>
    </row>
    <row r="59" spans="1:4" x14ac:dyDescent="0.25">
      <c r="A59" s="94" t="s">
        <v>78</v>
      </c>
      <c r="B59" s="94"/>
      <c r="C59" s="94"/>
      <c r="D59" s="94"/>
    </row>
    <row r="60" spans="1:4" ht="15.75" customHeight="1" x14ac:dyDescent="0.25">
      <c r="A60" s="4">
        <v>25</v>
      </c>
      <c r="B60" s="3" t="s">
        <v>79</v>
      </c>
      <c r="C60" s="5" t="s">
        <v>5</v>
      </c>
      <c r="D60" s="5" t="s">
        <v>213</v>
      </c>
    </row>
    <row r="61" spans="1:4" x14ac:dyDescent="0.25">
      <c r="A61" s="94" t="s">
        <v>80</v>
      </c>
      <c r="B61" s="94"/>
      <c r="C61" s="94"/>
      <c r="D61" s="94"/>
    </row>
    <row r="62" spans="1:4" ht="15.75" customHeight="1" x14ac:dyDescent="0.25">
      <c r="A62" s="4">
        <v>26</v>
      </c>
      <c r="B62" s="3" t="s">
        <v>81</v>
      </c>
      <c r="C62" s="5" t="s">
        <v>5</v>
      </c>
      <c r="D62" s="8" t="s">
        <v>225</v>
      </c>
    </row>
    <row r="63" spans="1:4" x14ac:dyDescent="0.25">
      <c r="A63" s="91" t="s">
        <v>86</v>
      </c>
      <c r="B63" s="91"/>
      <c r="C63" s="91"/>
      <c r="D63" s="91"/>
    </row>
    <row r="64" spans="1:4" x14ac:dyDescent="0.25">
      <c r="A64" s="4">
        <v>27</v>
      </c>
      <c r="B64" s="3" t="s">
        <v>82</v>
      </c>
      <c r="C64" s="5" t="s">
        <v>5</v>
      </c>
      <c r="D64" s="5" t="s">
        <v>213</v>
      </c>
    </row>
  </sheetData>
  <mergeCells count="23">
    <mergeCell ref="A17:D17"/>
    <mergeCell ref="A7:D7"/>
    <mergeCell ref="A1:D1"/>
    <mergeCell ref="A5:D5"/>
    <mergeCell ref="A10:D10"/>
    <mergeCell ref="A12:D12"/>
    <mergeCell ref="A15:D15"/>
    <mergeCell ref="A37:A42"/>
    <mergeCell ref="A20:D20"/>
    <mergeCell ref="A24:D24"/>
    <mergeCell ref="A43:D43"/>
    <mergeCell ref="A21:A23"/>
    <mergeCell ref="A25:A30"/>
    <mergeCell ref="A31:A36"/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79" zoomScaleNormal="100" workbookViewId="0">
      <selection activeCell="D99" sqref="D99"/>
    </sheetView>
  </sheetViews>
  <sheetFormatPr defaultRowHeight="15.75" x14ac:dyDescent="0.25"/>
  <cols>
    <col min="1" max="1" width="5.85546875" style="20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2" t="s">
        <v>90</v>
      </c>
      <c r="B1" s="92"/>
      <c r="C1" s="92"/>
      <c r="D1" s="92"/>
    </row>
    <row r="2" spans="1:4" ht="16.5" thickBot="1" x14ac:dyDescent="0.3"/>
    <row r="3" spans="1:4" ht="35.1" customHeight="1" x14ac:dyDescent="0.25">
      <c r="A3" s="28" t="s">
        <v>0</v>
      </c>
      <c r="B3" s="29" t="s">
        <v>1</v>
      </c>
      <c r="C3" s="29" t="s">
        <v>2</v>
      </c>
      <c r="D3" s="30" t="s">
        <v>3</v>
      </c>
    </row>
    <row r="4" spans="1:4" s="6" customFormat="1" ht="35.1" customHeight="1" thickBot="1" x14ac:dyDescent="0.3">
      <c r="A4" s="25"/>
      <c r="B4" s="31" t="s">
        <v>4</v>
      </c>
      <c r="C4" s="26" t="s">
        <v>5</v>
      </c>
      <c r="D4" s="32">
        <v>43555</v>
      </c>
    </row>
    <row r="5" spans="1:4" s="6" customFormat="1" ht="51.75" customHeight="1" x14ac:dyDescent="0.25">
      <c r="A5" s="95">
        <v>1</v>
      </c>
      <c r="B5" s="21" t="s">
        <v>87</v>
      </c>
      <c r="C5" s="22" t="s">
        <v>5</v>
      </c>
      <c r="D5" s="23" t="s">
        <v>226</v>
      </c>
    </row>
    <row r="6" spans="1:4" s="6" customFormat="1" ht="20.100000000000001" customHeight="1" x14ac:dyDescent="0.25">
      <c r="A6" s="96"/>
      <c r="B6" s="7" t="s">
        <v>59</v>
      </c>
      <c r="C6" s="5" t="s">
        <v>5</v>
      </c>
      <c r="D6" s="24" t="s">
        <v>227</v>
      </c>
    </row>
    <row r="7" spans="1:4" s="6" customFormat="1" ht="36.75" customHeight="1" x14ac:dyDescent="0.25">
      <c r="A7" s="96"/>
      <c r="B7" s="7" t="s">
        <v>88</v>
      </c>
      <c r="C7" s="5" t="s">
        <v>13</v>
      </c>
      <c r="D7" s="49" t="s">
        <v>269</v>
      </c>
    </row>
    <row r="8" spans="1:4" s="6" customFormat="1" ht="32.25" customHeight="1" x14ac:dyDescent="0.25">
      <c r="A8" s="96"/>
      <c r="B8" s="3" t="s">
        <v>174</v>
      </c>
      <c r="C8" s="5" t="s">
        <v>5</v>
      </c>
      <c r="D8" s="24"/>
    </row>
    <row r="9" spans="1:4" s="6" customFormat="1" ht="34.5" customHeight="1" x14ac:dyDescent="0.25">
      <c r="A9" s="96"/>
      <c r="B9" s="3" t="s">
        <v>175</v>
      </c>
      <c r="C9" s="5" t="s">
        <v>5</v>
      </c>
      <c r="D9" s="24" t="s">
        <v>17</v>
      </c>
    </row>
    <row r="10" spans="1:4" s="6" customFormat="1" ht="20.100000000000001" customHeight="1" x14ac:dyDescent="0.25">
      <c r="A10" s="96"/>
      <c r="B10" s="3" t="s">
        <v>176</v>
      </c>
      <c r="C10" s="5" t="s">
        <v>5</v>
      </c>
      <c r="D10" s="24" t="s">
        <v>242</v>
      </c>
    </row>
    <row r="11" spans="1:4" s="6" customFormat="1" ht="20.100000000000001" customHeight="1" thickBot="1" x14ac:dyDescent="0.3">
      <c r="A11" s="97"/>
      <c r="B11" s="47" t="s">
        <v>89</v>
      </c>
      <c r="C11" s="26" t="s">
        <v>5</v>
      </c>
      <c r="D11" s="27" t="s">
        <v>262</v>
      </c>
    </row>
    <row r="12" spans="1:4" s="6" customFormat="1" ht="47.25" x14ac:dyDescent="0.25">
      <c r="A12" s="95">
        <v>2</v>
      </c>
      <c r="B12" s="21" t="s">
        <v>87</v>
      </c>
      <c r="C12" s="22" t="s">
        <v>5</v>
      </c>
      <c r="D12" s="23" t="s">
        <v>228</v>
      </c>
    </row>
    <row r="13" spans="1:4" s="6" customFormat="1" x14ac:dyDescent="0.25">
      <c r="A13" s="96"/>
      <c r="B13" s="7" t="s">
        <v>59</v>
      </c>
      <c r="C13" s="5" t="s">
        <v>5</v>
      </c>
      <c r="D13" s="24" t="s">
        <v>227</v>
      </c>
    </row>
    <row r="14" spans="1:4" s="6" customFormat="1" ht="30" x14ac:dyDescent="0.25">
      <c r="A14" s="96"/>
      <c r="B14" s="7" t="s">
        <v>88</v>
      </c>
      <c r="C14" s="5" t="s">
        <v>13</v>
      </c>
      <c r="D14" s="49" t="s">
        <v>269</v>
      </c>
    </row>
    <row r="15" spans="1:4" ht="31.5" x14ac:dyDescent="0.25">
      <c r="A15" s="96"/>
      <c r="B15" s="3" t="s">
        <v>174</v>
      </c>
      <c r="C15" s="5" t="s">
        <v>5</v>
      </c>
      <c r="D15" s="24"/>
    </row>
    <row r="16" spans="1:4" ht="31.5" x14ac:dyDescent="0.25">
      <c r="A16" s="96"/>
      <c r="B16" s="3" t="s">
        <v>175</v>
      </c>
      <c r="C16" s="5" t="s">
        <v>5</v>
      </c>
      <c r="D16" s="24" t="s">
        <v>17</v>
      </c>
    </row>
    <row r="17" spans="1:4" x14ac:dyDescent="0.25">
      <c r="A17" s="96"/>
      <c r="B17" s="3" t="s">
        <v>176</v>
      </c>
      <c r="C17" s="5" t="s">
        <v>5</v>
      </c>
      <c r="D17" s="24" t="s">
        <v>242</v>
      </c>
    </row>
    <row r="18" spans="1:4" ht="16.5" thickBot="1" x14ac:dyDescent="0.3">
      <c r="A18" s="97"/>
      <c r="B18" s="47" t="s">
        <v>89</v>
      </c>
      <c r="C18" s="26" t="s">
        <v>5</v>
      </c>
      <c r="D18" s="27" t="s">
        <v>262</v>
      </c>
    </row>
    <row r="19" spans="1:4" x14ac:dyDescent="0.25">
      <c r="A19" s="95">
        <v>3</v>
      </c>
      <c r="B19" s="21" t="s">
        <v>87</v>
      </c>
      <c r="C19" s="22" t="s">
        <v>5</v>
      </c>
      <c r="D19" s="23" t="s">
        <v>229</v>
      </c>
    </row>
    <row r="20" spans="1:4" x14ac:dyDescent="0.25">
      <c r="A20" s="96"/>
      <c r="B20" s="7" t="s">
        <v>59</v>
      </c>
      <c r="C20" s="5" t="s">
        <v>5</v>
      </c>
      <c r="D20" s="24" t="s">
        <v>237</v>
      </c>
    </row>
    <row r="21" spans="1:4" ht="30" x14ac:dyDescent="0.25">
      <c r="A21" s="96"/>
      <c r="B21" s="7" t="s">
        <v>88</v>
      </c>
      <c r="C21" s="5" t="s">
        <v>13</v>
      </c>
      <c r="D21" s="49" t="s">
        <v>269</v>
      </c>
    </row>
    <row r="22" spans="1:4" ht="31.5" x14ac:dyDescent="0.25">
      <c r="A22" s="96"/>
      <c r="B22" s="3" t="s">
        <v>174</v>
      </c>
      <c r="C22" s="5" t="s">
        <v>5</v>
      </c>
      <c r="D22" s="24"/>
    </row>
    <row r="23" spans="1:4" ht="31.5" x14ac:dyDescent="0.25">
      <c r="A23" s="96"/>
      <c r="B23" s="3" t="s">
        <v>175</v>
      </c>
      <c r="C23" s="5" t="s">
        <v>5</v>
      </c>
      <c r="D23" s="24" t="s">
        <v>17</v>
      </c>
    </row>
    <row r="24" spans="1:4" x14ac:dyDescent="0.25">
      <c r="A24" s="96"/>
      <c r="B24" s="3" t="s">
        <v>176</v>
      </c>
      <c r="C24" s="5" t="s">
        <v>5</v>
      </c>
      <c r="D24" s="24" t="s">
        <v>242</v>
      </c>
    </row>
    <row r="25" spans="1:4" ht="16.5" thickBot="1" x14ac:dyDescent="0.3">
      <c r="A25" s="97"/>
      <c r="B25" s="47" t="s">
        <v>89</v>
      </c>
      <c r="C25" s="26" t="s">
        <v>5</v>
      </c>
      <c r="D25" s="27" t="s">
        <v>262</v>
      </c>
    </row>
    <row r="26" spans="1:4" ht="31.5" x14ac:dyDescent="0.25">
      <c r="A26" s="95">
        <v>4</v>
      </c>
      <c r="B26" s="21" t="s">
        <v>87</v>
      </c>
      <c r="C26" s="22" t="s">
        <v>5</v>
      </c>
      <c r="D26" s="23" t="s">
        <v>230</v>
      </c>
    </row>
    <row r="27" spans="1:4" x14ac:dyDescent="0.25">
      <c r="A27" s="96"/>
      <c r="B27" s="7" t="s">
        <v>59</v>
      </c>
      <c r="C27" s="5" t="s">
        <v>5</v>
      </c>
      <c r="D27" s="24" t="s">
        <v>237</v>
      </c>
    </row>
    <row r="28" spans="1:4" ht="30" x14ac:dyDescent="0.25">
      <c r="A28" s="96"/>
      <c r="B28" s="7" t="s">
        <v>88</v>
      </c>
      <c r="C28" s="5" t="s">
        <v>13</v>
      </c>
      <c r="D28" s="49" t="s">
        <v>269</v>
      </c>
    </row>
    <row r="29" spans="1:4" ht="31.5" x14ac:dyDescent="0.25">
      <c r="A29" s="96"/>
      <c r="B29" s="3" t="s">
        <v>174</v>
      </c>
      <c r="C29" s="5" t="s">
        <v>5</v>
      </c>
      <c r="D29" s="24"/>
    </row>
    <row r="30" spans="1:4" ht="31.5" x14ac:dyDescent="0.25">
      <c r="A30" s="96"/>
      <c r="B30" s="3" t="s">
        <v>175</v>
      </c>
      <c r="C30" s="5" t="s">
        <v>5</v>
      </c>
      <c r="D30" s="24" t="s">
        <v>17</v>
      </c>
    </row>
    <row r="31" spans="1:4" x14ac:dyDescent="0.25">
      <c r="A31" s="96"/>
      <c r="B31" s="3" t="s">
        <v>176</v>
      </c>
      <c r="C31" s="5" t="s">
        <v>5</v>
      </c>
      <c r="D31" s="24" t="s">
        <v>259</v>
      </c>
    </row>
    <row r="32" spans="1:4" ht="16.5" thickBot="1" x14ac:dyDescent="0.3">
      <c r="A32" s="97"/>
      <c r="B32" s="47" t="s">
        <v>89</v>
      </c>
      <c r="C32" s="26" t="s">
        <v>5</v>
      </c>
      <c r="D32" s="27" t="s">
        <v>262</v>
      </c>
    </row>
    <row r="33" spans="1:4" ht="31.5" x14ac:dyDescent="0.25">
      <c r="A33" s="95">
        <v>5</v>
      </c>
      <c r="B33" s="21" t="s">
        <v>87</v>
      </c>
      <c r="C33" s="22" t="s">
        <v>5</v>
      </c>
      <c r="D33" s="23" t="s">
        <v>231</v>
      </c>
    </row>
    <row r="34" spans="1:4" x14ac:dyDescent="0.25">
      <c r="A34" s="96"/>
      <c r="B34" s="7" t="s">
        <v>59</v>
      </c>
      <c r="C34" s="5" t="s">
        <v>5</v>
      </c>
      <c r="D34" s="24"/>
    </row>
    <row r="35" spans="1:4" ht="30" x14ac:dyDescent="0.25">
      <c r="A35" s="96"/>
      <c r="B35" s="7" t="s">
        <v>88</v>
      </c>
      <c r="C35" s="5" t="s">
        <v>13</v>
      </c>
      <c r="D35" s="49" t="s">
        <v>269</v>
      </c>
    </row>
    <row r="36" spans="1:4" ht="31.5" x14ac:dyDescent="0.25">
      <c r="A36" s="96"/>
      <c r="B36" s="3" t="s">
        <v>174</v>
      </c>
      <c r="C36" s="5" t="s">
        <v>5</v>
      </c>
      <c r="D36" s="24"/>
    </row>
    <row r="37" spans="1:4" ht="31.5" x14ac:dyDescent="0.25">
      <c r="A37" s="96"/>
      <c r="B37" s="3" t="s">
        <v>175</v>
      </c>
      <c r="C37" s="5" t="s">
        <v>5</v>
      </c>
      <c r="D37" s="24" t="s">
        <v>17</v>
      </c>
    </row>
    <row r="38" spans="1:4" x14ac:dyDescent="0.25">
      <c r="A38" s="96"/>
      <c r="B38" s="3" t="s">
        <v>176</v>
      </c>
      <c r="C38" s="5" t="s">
        <v>5</v>
      </c>
      <c r="D38" s="24" t="s">
        <v>242</v>
      </c>
    </row>
    <row r="39" spans="1:4" ht="16.5" thickBot="1" x14ac:dyDescent="0.3">
      <c r="A39" s="97"/>
      <c r="B39" s="47" t="s">
        <v>89</v>
      </c>
      <c r="C39" s="26" t="s">
        <v>5</v>
      </c>
      <c r="D39" s="27" t="s">
        <v>262</v>
      </c>
    </row>
    <row r="40" spans="1:4" ht="47.25" x14ac:dyDescent="0.25">
      <c r="A40" s="95">
        <v>6</v>
      </c>
      <c r="B40" s="21" t="s">
        <v>87</v>
      </c>
      <c r="C40" s="22" t="s">
        <v>5</v>
      </c>
      <c r="D40" s="23" t="s">
        <v>232</v>
      </c>
    </row>
    <row r="41" spans="1:4" x14ac:dyDescent="0.25">
      <c r="A41" s="96"/>
      <c r="B41" s="7" t="s">
        <v>59</v>
      </c>
      <c r="C41" s="5" t="s">
        <v>5</v>
      </c>
      <c r="D41" s="24" t="s">
        <v>238</v>
      </c>
    </row>
    <row r="42" spans="1:4" ht="30" x14ac:dyDescent="0.25">
      <c r="A42" s="96"/>
      <c r="B42" s="7" t="s">
        <v>88</v>
      </c>
      <c r="C42" s="5" t="s">
        <v>13</v>
      </c>
      <c r="D42" s="49" t="s">
        <v>269</v>
      </c>
    </row>
    <row r="43" spans="1:4" ht="31.5" x14ac:dyDescent="0.25">
      <c r="A43" s="96"/>
      <c r="B43" s="3" t="s">
        <v>174</v>
      </c>
      <c r="C43" s="5" t="s">
        <v>5</v>
      </c>
      <c r="D43" s="24"/>
    </row>
    <row r="44" spans="1:4" ht="31.5" x14ac:dyDescent="0.25">
      <c r="A44" s="96"/>
      <c r="B44" s="3" t="s">
        <v>175</v>
      </c>
      <c r="C44" s="5" t="s">
        <v>5</v>
      </c>
      <c r="D44" s="24" t="s">
        <v>17</v>
      </c>
    </row>
    <row r="45" spans="1:4" x14ac:dyDescent="0.25">
      <c r="A45" s="96"/>
      <c r="B45" s="3" t="s">
        <v>176</v>
      </c>
      <c r="C45" s="5" t="s">
        <v>5</v>
      </c>
      <c r="D45" s="24" t="s">
        <v>242</v>
      </c>
    </row>
    <row r="46" spans="1:4" ht="16.5" thickBot="1" x14ac:dyDescent="0.3">
      <c r="A46" s="97"/>
      <c r="B46" s="47" t="s">
        <v>89</v>
      </c>
      <c r="C46" s="26" t="s">
        <v>5</v>
      </c>
      <c r="D46" s="27" t="s">
        <v>262</v>
      </c>
    </row>
    <row r="47" spans="1:4" x14ac:dyDescent="0.25">
      <c r="A47" s="95">
        <v>7</v>
      </c>
      <c r="B47" s="21" t="s">
        <v>87</v>
      </c>
      <c r="C47" s="22" t="s">
        <v>5</v>
      </c>
      <c r="D47" s="23" t="s">
        <v>233</v>
      </c>
    </row>
    <row r="48" spans="1:4" x14ac:dyDescent="0.25">
      <c r="A48" s="96"/>
      <c r="B48" s="7" t="s">
        <v>59</v>
      </c>
      <c r="C48" s="5" t="s">
        <v>5</v>
      </c>
      <c r="D48" s="24" t="s">
        <v>239</v>
      </c>
    </row>
    <row r="49" spans="1:4" ht="30" x14ac:dyDescent="0.25">
      <c r="A49" s="96"/>
      <c r="B49" s="7" t="s">
        <v>88</v>
      </c>
      <c r="C49" s="5" t="s">
        <v>13</v>
      </c>
      <c r="D49" s="49" t="s">
        <v>269</v>
      </c>
    </row>
    <row r="50" spans="1:4" ht="31.5" x14ac:dyDescent="0.25">
      <c r="A50" s="96"/>
      <c r="B50" s="3" t="s">
        <v>174</v>
      </c>
      <c r="C50" s="5" t="s">
        <v>5</v>
      </c>
      <c r="D50" s="24"/>
    </row>
    <row r="51" spans="1:4" ht="31.5" x14ac:dyDescent="0.25">
      <c r="A51" s="96"/>
      <c r="B51" s="3" t="s">
        <v>175</v>
      </c>
      <c r="C51" s="5" t="s">
        <v>5</v>
      </c>
      <c r="D51" s="24" t="s">
        <v>17</v>
      </c>
    </row>
    <row r="52" spans="1:4" x14ac:dyDescent="0.25">
      <c r="A52" s="96"/>
      <c r="B52" s="3" t="s">
        <v>176</v>
      </c>
      <c r="C52" s="5" t="s">
        <v>5</v>
      </c>
      <c r="D52" s="24" t="s">
        <v>242</v>
      </c>
    </row>
    <row r="53" spans="1:4" ht="16.5" thickBot="1" x14ac:dyDescent="0.3">
      <c r="A53" s="97"/>
      <c r="B53" s="47" t="s">
        <v>89</v>
      </c>
      <c r="C53" s="26" t="s">
        <v>5</v>
      </c>
      <c r="D53" s="27" t="s">
        <v>262</v>
      </c>
    </row>
    <row r="54" spans="1:4" x14ac:dyDescent="0.25">
      <c r="A54" s="95">
        <v>8</v>
      </c>
      <c r="B54" s="21" t="s">
        <v>87</v>
      </c>
      <c r="C54" s="22" t="s">
        <v>5</v>
      </c>
      <c r="D54" s="23" t="s">
        <v>234</v>
      </c>
    </row>
    <row r="55" spans="1:4" x14ac:dyDescent="0.25">
      <c r="A55" s="96"/>
      <c r="B55" s="7" t="s">
        <v>59</v>
      </c>
      <c r="C55" s="5" t="s">
        <v>5</v>
      </c>
      <c r="D55" s="24" t="s">
        <v>237</v>
      </c>
    </row>
    <row r="56" spans="1:4" ht="30" x14ac:dyDescent="0.25">
      <c r="A56" s="96"/>
      <c r="B56" s="7" t="s">
        <v>88</v>
      </c>
      <c r="C56" s="5" t="s">
        <v>13</v>
      </c>
      <c r="D56" s="49" t="s">
        <v>269</v>
      </c>
    </row>
    <row r="57" spans="1:4" ht="31.5" x14ac:dyDescent="0.25">
      <c r="A57" s="96"/>
      <c r="B57" s="3" t="s">
        <v>174</v>
      </c>
      <c r="C57" s="5" t="s">
        <v>5</v>
      </c>
      <c r="D57" s="24"/>
    </row>
    <row r="58" spans="1:4" ht="31.5" x14ac:dyDescent="0.25">
      <c r="A58" s="96"/>
      <c r="B58" s="3" t="s">
        <v>175</v>
      </c>
      <c r="C58" s="5" t="s">
        <v>5</v>
      </c>
      <c r="D58" s="24" t="s">
        <v>17</v>
      </c>
    </row>
    <row r="59" spans="1:4" x14ac:dyDescent="0.25">
      <c r="A59" s="96"/>
      <c r="B59" s="3" t="s">
        <v>176</v>
      </c>
      <c r="C59" s="5" t="s">
        <v>5</v>
      </c>
      <c r="D59" s="24" t="s">
        <v>243</v>
      </c>
    </row>
    <row r="60" spans="1:4" ht="16.5" thickBot="1" x14ac:dyDescent="0.3">
      <c r="A60" s="97"/>
      <c r="B60" s="47" t="s">
        <v>89</v>
      </c>
      <c r="C60" s="26" t="s">
        <v>5</v>
      </c>
      <c r="D60" s="27" t="s">
        <v>262</v>
      </c>
    </row>
    <row r="61" spans="1:4" x14ac:dyDescent="0.25">
      <c r="A61" s="95">
        <v>9</v>
      </c>
      <c r="B61" s="21" t="s">
        <v>87</v>
      </c>
      <c r="C61" s="22" t="s">
        <v>5</v>
      </c>
      <c r="D61" s="23" t="s">
        <v>235</v>
      </c>
    </row>
    <row r="62" spans="1:4" x14ac:dyDescent="0.25">
      <c r="A62" s="96"/>
      <c r="B62" s="7" t="s">
        <v>59</v>
      </c>
      <c r="C62" s="5" t="s">
        <v>5</v>
      </c>
      <c r="D62" s="24" t="s">
        <v>240</v>
      </c>
    </row>
    <row r="63" spans="1:4" ht="30" x14ac:dyDescent="0.25">
      <c r="A63" s="96"/>
      <c r="B63" s="7" t="s">
        <v>88</v>
      </c>
      <c r="C63" s="5" t="s">
        <v>13</v>
      </c>
      <c r="D63" s="49" t="s">
        <v>269</v>
      </c>
    </row>
    <row r="64" spans="1:4" ht="31.5" x14ac:dyDescent="0.25">
      <c r="A64" s="96"/>
      <c r="B64" s="3" t="s">
        <v>174</v>
      </c>
      <c r="C64" s="5" t="s">
        <v>5</v>
      </c>
      <c r="D64" s="24"/>
    </row>
    <row r="65" spans="1:4" ht="31.5" x14ac:dyDescent="0.25">
      <c r="A65" s="96"/>
      <c r="B65" s="3" t="s">
        <v>175</v>
      </c>
      <c r="C65" s="5" t="s">
        <v>5</v>
      </c>
      <c r="D65" s="24" t="s">
        <v>17</v>
      </c>
    </row>
    <row r="66" spans="1:4" x14ac:dyDescent="0.25">
      <c r="A66" s="96"/>
      <c r="B66" s="3" t="s">
        <v>176</v>
      </c>
      <c r="C66" s="5" t="s">
        <v>5</v>
      </c>
      <c r="D66" s="24" t="s">
        <v>242</v>
      </c>
    </row>
    <row r="67" spans="1:4" ht="16.5" thickBot="1" x14ac:dyDescent="0.3">
      <c r="A67" s="97"/>
      <c r="B67" s="47" t="s">
        <v>89</v>
      </c>
      <c r="C67" s="26" t="s">
        <v>5</v>
      </c>
      <c r="D67" s="27" t="s">
        <v>262</v>
      </c>
    </row>
    <row r="68" spans="1:4" x14ac:dyDescent="0.25">
      <c r="A68" s="95">
        <v>10</v>
      </c>
      <c r="B68" s="21" t="s">
        <v>87</v>
      </c>
      <c r="C68" s="22" t="s">
        <v>5</v>
      </c>
      <c r="D68" s="23" t="s">
        <v>236</v>
      </c>
    </row>
    <row r="69" spans="1:4" x14ac:dyDescent="0.25">
      <c r="A69" s="96"/>
      <c r="B69" s="7" t="s">
        <v>59</v>
      </c>
      <c r="C69" s="5" t="s">
        <v>5</v>
      </c>
      <c r="D69" s="24" t="s">
        <v>241</v>
      </c>
    </row>
    <row r="70" spans="1:4" ht="30" x14ac:dyDescent="0.25">
      <c r="A70" s="96"/>
      <c r="B70" s="7" t="s">
        <v>88</v>
      </c>
      <c r="C70" s="5" t="s">
        <v>13</v>
      </c>
      <c r="D70" s="49" t="s">
        <v>269</v>
      </c>
    </row>
    <row r="71" spans="1:4" ht="31.5" x14ac:dyDescent="0.25">
      <c r="A71" s="96"/>
      <c r="B71" s="3" t="s">
        <v>174</v>
      </c>
      <c r="C71" s="5" t="s">
        <v>5</v>
      </c>
      <c r="D71" s="24"/>
    </row>
    <row r="72" spans="1:4" ht="31.5" x14ac:dyDescent="0.25">
      <c r="A72" s="96"/>
      <c r="B72" s="3" t="s">
        <v>175</v>
      </c>
      <c r="C72" s="5" t="s">
        <v>5</v>
      </c>
      <c r="D72" s="24" t="s">
        <v>17</v>
      </c>
    </row>
    <row r="73" spans="1:4" x14ac:dyDescent="0.25">
      <c r="A73" s="96"/>
      <c r="B73" s="3" t="s">
        <v>176</v>
      </c>
      <c r="C73" s="5" t="s">
        <v>5</v>
      </c>
      <c r="D73" s="24" t="s">
        <v>242</v>
      </c>
    </row>
    <row r="74" spans="1:4" ht="16.5" thickBot="1" x14ac:dyDescent="0.3">
      <c r="A74" s="97"/>
      <c r="B74" s="47" t="s">
        <v>89</v>
      </c>
      <c r="C74" s="26" t="s">
        <v>5</v>
      </c>
      <c r="D74" s="27" t="s">
        <v>262</v>
      </c>
    </row>
    <row r="75" spans="1:4" ht="17.25" customHeight="1" x14ac:dyDescent="0.25">
      <c r="A75" s="95">
        <v>11</v>
      </c>
      <c r="B75" s="21" t="s">
        <v>87</v>
      </c>
      <c r="C75" s="22" t="s">
        <v>5</v>
      </c>
      <c r="D75" s="23" t="s">
        <v>260</v>
      </c>
    </row>
    <row r="76" spans="1:4" x14ac:dyDescent="0.25">
      <c r="A76" s="96"/>
      <c r="B76" s="7" t="s">
        <v>59</v>
      </c>
      <c r="C76" s="5" t="s">
        <v>5</v>
      </c>
      <c r="D76" s="24"/>
    </row>
    <row r="77" spans="1:4" ht="30" x14ac:dyDescent="0.25">
      <c r="A77" s="96"/>
      <c r="B77" s="7" t="s">
        <v>88</v>
      </c>
      <c r="C77" s="5" t="s">
        <v>13</v>
      </c>
      <c r="D77" s="49" t="s">
        <v>269</v>
      </c>
    </row>
    <row r="78" spans="1:4" ht="31.5" x14ac:dyDescent="0.25">
      <c r="A78" s="96"/>
      <c r="B78" s="3" t="s">
        <v>174</v>
      </c>
      <c r="C78" s="5" t="s">
        <v>5</v>
      </c>
      <c r="D78" s="24"/>
    </row>
    <row r="79" spans="1:4" ht="31.5" x14ac:dyDescent="0.25">
      <c r="A79" s="96"/>
      <c r="B79" s="3" t="s">
        <v>175</v>
      </c>
      <c r="C79" s="5" t="s">
        <v>5</v>
      </c>
      <c r="D79" s="24" t="s">
        <v>17</v>
      </c>
    </row>
    <row r="80" spans="1:4" x14ac:dyDescent="0.25">
      <c r="A80" s="96"/>
      <c r="B80" s="3" t="s">
        <v>176</v>
      </c>
      <c r="C80" s="5" t="s">
        <v>5</v>
      </c>
      <c r="D80" s="24" t="s">
        <v>261</v>
      </c>
    </row>
    <row r="81" spans="1:4" ht="16.5" thickBot="1" x14ac:dyDescent="0.3">
      <c r="A81" s="97"/>
      <c r="B81" s="47" t="s">
        <v>89</v>
      </c>
      <c r="C81" s="26" t="s">
        <v>5</v>
      </c>
      <c r="D81" s="27" t="s">
        <v>262</v>
      </c>
    </row>
    <row r="82" spans="1:4" ht="31.5" x14ac:dyDescent="0.25">
      <c r="A82" s="95">
        <v>12</v>
      </c>
      <c r="B82" s="21" t="s">
        <v>87</v>
      </c>
      <c r="C82" s="22" t="s">
        <v>5</v>
      </c>
      <c r="D82" s="23" t="s">
        <v>263</v>
      </c>
    </row>
    <row r="83" spans="1:4" x14ac:dyDescent="0.25">
      <c r="A83" s="96"/>
      <c r="B83" s="7" t="s">
        <v>59</v>
      </c>
      <c r="C83" s="5" t="s">
        <v>5</v>
      </c>
      <c r="D83" s="24" t="s">
        <v>265</v>
      </c>
    </row>
    <row r="84" spans="1:4" x14ac:dyDescent="0.25">
      <c r="A84" s="96"/>
      <c r="B84" s="7" t="s">
        <v>88</v>
      </c>
      <c r="C84" s="5" t="s">
        <v>13</v>
      </c>
      <c r="D84" s="24">
        <v>600</v>
      </c>
    </row>
    <row r="85" spans="1:4" ht="31.5" x14ac:dyDescent="0.25">
      <c r="A85" s="96"/>
      <c r="B85" s="3" t="s">
        <v>174</v>
      </c>
      <c r="C85" s="5" t="s">
        <v>5</v>
      </c>
      <c r="D85" s="38">
        <v>41275</v>
      </c>
    </row>
    <row r="86" spans="1:4" ht="31.5" x14ac:dyDescent="0.25">
      <c r="A86" s="96"/>
      <c r="B86" s="3" t="s">
        <v>175</v>
      </c>
      <c r="C86" s="5" t="s">
        <v>5</v>
      </c>
      <c r="D86" s="24" t="s">
        <v>17</v>
      </c>
    </row>
    <row r="87" spans="1:4" x14ac:dyDescent="0.25">
      <c r="A87" s="96"/>
      <c r="B87" s="3" t="s">
        <v>176</v>
      </c>
      <c r="C87" s="5" t="s">
        <v>5</v>
      </c>
      <c r="D87" s="24" t="s">
        <v>264</v>
      </c>
    </row>
    <row r="88" spans="1:4" ht="16.5" thickBot="1" x14ac:dyDescent="0.3">
      <c r="A88" s="97"/>
      <c r="B88" s="47" t="s">
        <v>89</v>
      </c>
      <c r="C88" s="26" t="s">
        <v>5</v>
      </c>
      <c r="D88" s="27" t="s">
        <v>262</v>
      </c>
    </row>
    <row r="89" spans="1:4" x14ac:dyDescent="0.25">
      <c r="A89" s="101">
        <v>13</v>
      </c>
      <c r="B89" s="21" t="s">
        <v>87</v>
      </c>
      <c r="C89" s="22" t="s">
        <v>5</v>
      </c>
      <c r="D89" s="23" t="s">
        <v>271</v>
      </c>
    </row>
    <row r="90" spans="1:4" x14ac:dyDescent="0.25">
      <c r="A90" s="102"/>
      <c r="B90" s="7" t="s">
        <v>59</v>
      </c>
      <c r="C90" s="5" t="s">
        <v>5</v>
      </c>
      <c r="D90" s="24" t="s">
        <v>265</v>
      </c>
    </row>
    <row r="91" spans="1:4" x14ac:dyDescent="0.25">
      <c r="A91" s="102"/>
      <c r="B91" s="7" t="s">
        <v>88</v>
      </c>
      <c r="C91" s="5" t="s">
        <v>13</v>
      </c>
      <c r="D91" s="24">
        <v>5300</v>
      </c>
    </row>
    <row r="92" spans="1:4" ht="31.5" x14ac:dyDescent="0.25">
      <c r="A92" s="102"/>
      <c r="B92" s="3" t="s">
        <v>174</v>
      </c>
      <c r="C92" s="5" t="s">
        <v>5</v>
      </c>
      <c r="D92" s="38">
        <v>41275</v>
      </c>
    </row>
    <row r="93" spans="1:4" ht="31.5" x14ac:dyDescent="0.25">
      <c r="A93" s="102"/>
      <c r="B93" s="3" t="s">
        <v>175</v>
      </c>
      <c r="C93" s="5" t="s">
        <v>5</v>
      </c>
      <c r="D93" s="24" t="s">
        <v>17</v>
      </c>
    </row>
    <row r="94" spans="1:4" x14ac:dyDescent="0.25">
      <c r="A94" s="102"/>
      <c r="B94" s="3" t="s">
        <v>176</v>
      </c>
      <c r="C94" s="5" t="s">
        <v>5</v>
      </c>
      <c r="D94" s="24" t="s">
        <v>242</v>
      </c>
    </row>
    <row r="95" spans="1:4" ht="16.5" thickBot="1" x14ac:dyDescent="0.3">
      <c r="A95" s="103"/>
      <c r="B95" s="47" t="s">
        <v>89</v>
      </c>
      <c r="C95" s="26" t="s">
        <v>5</v>
      </c>
      <c r="D95" s="27" t="s">
        <v>272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zoomScaleNormal="100"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2" t="s">
        <v>100</v>
      </c>
      <c r="B1" s="92"/>
      <c r="C1" s="92"/>
      <c r="D1" s="92"/>
    </row>
    <row r="2" spans="1:4" ht="26.25" x14ac:dyDescent="0.4">
      <c r="B2" s="107" t="s">
        <v>311</v>
      </c>
      <c r="C2" s="107"/>
      <c r="D2" s="107"/>
    </row>
    <row r="3" spans="1:4" ht="35.1" customHeight="1" thickBot="1" x14ac:dyDescent="0.3">
      <c r="A3" s="41" t="s">
        <v>0</v>
      </c>
      <c r="B3" s="41" t="s">
        <v>1</v>
      </c>
      <c r="C3" s="41" t="s">
        <v>2</v>
      </c>
      <c r="D3" s="41" t="s">
        <v>3</v>
      </c>
    </row>
    <row r="4" spans="1:4" s="6" customFormat="1" ht="20.100000000000001" customHeight="1" x14ac:dyDescent="0.25">
      <c r="A4" s="33" t="s">
        <v>8</v>
      </c>
      <c r="B4" s="34" t="s">
        <v>4</v>
      </c>
      <c r="C4" s="22" t="s">
        <v>5</v>
      </c>
      <c r="D4" s="35">
        <v>42339</v>
      </c>
    </row>
    <row r="5" spans="1:4" s="6" customFormat="1" ht="20.100000000000001" customHeight="1" x14ac:dyDescent="0.25">
      <c r="A5" s="36"/>
      <c r="B5" s="7" t="s">
        <v>91</v>
      </c>
      <c r="C5" s="5" t="s">
        <v>5</v>
      </c>
      <c r="D5" s="24" t="s">
        <v>244</v>
      </c>
    </row>
    <row r="6" spans="1:4" s="6" customFormat="1" ht="37.5" customHeight="1" x14ac:dyDescent="0.25">
      <c r="A6" s="36"/>
      <c r="B6" s="7" t="s">
        <v>92</v>
      </c>
      <c r="C6" s="5" t="s">
        <v>5</v>
      </c>
      <c r="D6" s="24" t="s">
        <v>245</v>
      </c>
    </row>
    <row r="7" spans="1:4" s="6" customFormat="1" ht="20.100000000000001" customHeight="1" x14ac:dyDescent="0.25">
      <c r="A7" s="36"/>
      <c r="B7" s="3" t="s">
        <v>59</v>
      </c>
      <c r="C7" s="5" t="s">
        <v>5</v>
      </c>
      <c r="D7" s="24" t="s">
        <v>239</v>
      </c>
    </row>
    <row r="8" spans="1:4" s="6" customFormat="1" ht="20.100000000000001" customHeight="1" x14ac:dyDescent="0.25">
      <c r="A8" s="36"/>
      <c r="B8" s="3" t="s">
        <v>93</v>
      </c>
      <c r="C8" s="5" t="s">
        <v>13</v>
      </c>
      <c r="D8" s="24">
        <v>11.67</v>
      </c>
    </row>
    <row r="9" spans="1:4" s="6" customFormat="1" ht="35.1" customHeight="1" x14ac:dyDescent="0.25">
      <c r="A9" s="36"/>
      <c r="B9" s="7" t="s">
        <v>94</v>
      </c>
      <c r="C9" s="5" t="s">
        <v>5</v>
      </c>
      <c r="D9" s="37" t="s">
        <v>246</v>
      </c>
    </row>
    <row r="10" spans="1:4" s="6" customFormat="1" ht="35.1" customHeight="1" x14ac:dyDescent="0.25">
      <c r="A10" s="36"/>
      <c r="B10" s="3" t="s">
        <v>95</v>
      </c>
      <c r="C10" s="5" t="s">
        <v>5</v>
      </c>
      <c r="D10" s="37" t="s">
        <v>247</v>
      </c>
    </row>
    <row r="11" spans="1:4" s="6" customFormat="1" ht="157.5" customHeight="1" x14ac:dyDescent="0.25">
      <c r="A11" s="36"/>
      <c r="B11" s="3" t="s">
        <v>96</v>
      </c>
      <c r="C11" s="5" t="s">
        <v>5</v>
      </c>
      <c r="D11" s="24" t="s">
        <v>286</v>
      </c>
    </row>
    <row r="12" spans="1:4" s="6" customFormat="1" ht="20.100000000000001" customHeight="1" x14ac:dyDescent="0.25">
      <c r="A12" s="36"/>
      <c r="B12" s="7" t="s">
        <v>97</v>
      </c>
      <c r="C12" s="5" t="s">
        <v>5</v>
      </c>
      <c r="D12" s="38">
        <v>42339</v>
      </c>
    </row>
    <row r="13" spans="1:4" s="6" customFormat="1" ht="33" customHeight="1" x14ac:dyDescent="0.25">
      <c r="A13" s="36"/>
      <c r="B13" s="7" t="s">
        <v>177</v>
      </c>
      <c r="C13" s="5" t="s">
        <v>5</v>
      </c>
      <c r="D13" s="24" t="s">
        <v>248</v>
      </c>
    </row>
    <row r="14" spans="1:4" s="6" customFormat="1" ht="33" customHeight="1" x14ac:dyDescent="0.25">
      <c r="A14" s="36"/>
      <c r="B14" s="7" t="s">
        <v>178</v>
      </c>
      <c r="C14" s="5" t="s">
        <v>5</v>
      </c>
      <c r="D14" s="24">
        <v>2.8000000000000001E-2</v>
      </c>
    </row>
    <row r="15" spans="1:4" s="6" customFormat="1" ht="35.25" customHeight="1" x14ac:dyDescent="0.25">
      <c r="A15" s="104" t="s">
        <v>99</v>
      </c>
      <c r="B15" s="105"/>
      <c r="C15" s="105"/>
      <c r="D15" s="106"/>
    </row>
    <row r="16" spans="1:4" s="6" customFormat="1" ht="161.25" customHeight="1" thickBot="1" x14ac:dyDescent="0.3">
      <c r="A16" s="39"/>
      <c r="B16" s="40" t="s">
        <v>99</v>
      </c>
      <c r="C16" s="26" t="s">
        <v>5</v>
      </c>
      <c r="D16" s="27" t="s">
        <v>287</v>
      </c>
    </row>
    <row r="17" spans="1:4" x14ac:dyDescent="0.25">
      <c r="A17" s="33">
        <v>2</v>
      </c>
      <c r="B17" s="34" t="s">
        <v>4</v>
      </c>
      <c r="C17" s="22" t="s">
        <v>5</v>
      </c>
      <c r="D17" s="35">
        <v>42339</v>
      </c>
    </row>
    <row r="18" spans="1:4" x14ac:dyDescent="0.25">
      <c r="A18" s="36"/>
      <c r="B18" s="7" t="s">
        <v>91</v>
      </c>
      <c r="C18" s="5" t="s">
        <v>5</v>
      </c>
      <c r="D18" s="24" t="s">
        <v>249</v>
      </c>
    </row>
    <row r="19" spans="1:4" ht="31.5" x14ac:dyDescent="0.25">
      <c r="A19" s="36"/>
      <c r="B19" s="7" t="s">
        <v>92</v>
      </c>
      <c r="C19" s="5" t="s">
        <v>5</v>
      </c>
      <c r="D19" s="24" t="s">
        <v>245</v>
      </c>
    </row>
    <row r="20" spans="1:4" x14ac:dyDescent="0.25">
      <c r="A20" s="36"/>
      <c r="B20" s="3" t="s">
        <v>59</v>
      </c>
      <c r="C20" s="5" t="s">
        <v>5</v>
      </c>
      <c r="D20" s="24" t="s">
        <v>239</v>
      </c>
    </row>
    <row r="21" spans="1:4" x14ac:dyDescent="0.25">
      <c r="A21" s="36"/>
      <c r="B21" s="3" t="s">
        <v>93</v>
      </c>
      <c r="C21" s="5" t="s">
        <v>13</v>
      </c>
      <c r="D21" s="24">
        <v>77.41</v>
      </c>
    </row>
    <row r="22" spans="1:4" ht="94.5" x14ac:dyDescent="0.25">
      <c r="A22" s="36"/>
      <c r="B22" s="7" t="s">
        <v>94</v>
      </c>
      <c r="C22" s="5" t="s">
        <v>5</v>
      </c>
      <c r="D22" s="37" t="s">
        <v>257</v>
      </c>
    </row>
    <row r="23" spans="1:4" ht="31.5" x14ac:dyDescent="0.25">
      <c r="A23" s="36"/>
      <c r="B23" s="3" t="s">
        <v>95</v>
      </c>
      <c r="C23" s="5" t="s">
        <v>5</v>
      </c>
      <c r="D23" s="37" t="s">
        <v>251</v>
      </c>
    </row>
    <row r="24" spans="1:4" ht="63" x14ac:dyDescent="0.25">
      <c r="A24" s="36"/>
      <c r="B24" s="3" t="s">
        <v>96</v>
      </c>
      <c r="C24" s="5" t="s">
        <v>5</v>
      </c>
      <c r="D24" s="24" t="s">
        <v>288</v>
      </c>
    </row>
    <row r="25" spans="1:4" x14ac:dyDescent="0.25">
      <c r="A25" s="36"/>
      <c r="B25" s="7" t="s">
        <v>97</v>
      </c>
      <c r="C25" s="5" t="s">
        <v>5</v>
      </c>
      <c r="D25" s="38" t="s">
        <v>289</v>
      </c>
    </row>
    <row r="26" spans="1:4" ht="15.75" customHeight="1" x14ac:dyDescent="0.25">
      <c r="A26" s="36"/>
      <c r="B26" s="48" t="s">
        <v>177</v>
      </c>
      <c r="C26" s="5" t="s">
        <v>5</v>
      </c>
      <c r="D26" s="24" t="s">
        <v>266</v>
      </c>
    </row>
    <row r="27" spans="1:4" ht="31.5" x14ac:dyDescent="0.25">
      <c r="A27" s="36"/>
      <c r="B27" s="7" t="s">
        <v>178</v>
      </c>
      <c r="C27" s="5" t="s">
        <v>5</v>
      </c>
      <c r="D27" s="24">
        <v>2.8000000000000001E-2</v>
      </c>
    </row>
    <row r="28" spans="1:4" ht="15.75" customHeight="1" x14ac:dyDescent="0.25">
      <c r="A28" s="104" t="s">
        <v>99</v>
      </c>
      <c r="B28" s="105"/>
      <c r="C28" s="105"/>
      <c r="D28" s="106"/>
    </row>
    <row r="29" spans="1:4" ht="79.5" thickBot="1" x14ac:dyDescent="0.3">
      <c r="A29" s="39"/>
      <c r="B29" s="40" t="s">
        <v>99</v>
      </c>
      <c r="C29" s="26" t="s">
        <v>5</v>
      </c>
      <c r="D29" s="27" t="s">
        <v>287</v>
      </c>
    </row>
    <row r="30" spans="1:4" x14ac:dyDescent="0.25">
      <c r="A30" s="33">
        <v>3</v>
      </c>
      <c r="B30" s="34" t="s">
        <v>4</v>
      </c>
      <c r="C30" s="22" t="s">
        <v>5</v>
      </c>
      <c r="D30" s="35">
        <v>42339</v>
      </c>
    </row>
    <row r="31" spans="1:4" x14ac:dyDescent="0.25">
      <c r="A31" s="36"/>
      <c r="B31" s="7" t="s">
        <v>91</v>
      </c>
      <c r="C31" s="5" t="s">
        <v>5</v>
      </c>
      <c r="D31" s="24" t="s">
        <v>252</v>
      </c>
    </row>
    <row r="32" spans="1:4" ht="31.5" x14ac:dyDescent="0.25">
      <c r="A32" s="36"/>
      <c r="B32" s="7" t="s">
        <v>92</v>
      </c>
      <c r="C32" s="5" t="s">
        <v>5</v>
      </c>
      <c r="D32" s="24" t="s">
        <v>245</v>
      </c>
    </row>
    <row r="33" spans="1:4" x14ac:dyDescent="0.25">
      <c r="A33" s="36"/>
      <c r="B33" s="3" t="s">
        <v>59</v>
      </c>
      <c r="C33" s="5" t="s">
        <v>5</v>
      </c>
      <c r="D33" s="24" t="s">
        <v>253</v>
      </c>
    </row>
    <row r="34" spans="1:4" x14ac:dyDescent="0.25">
      <c r="A34" s="36"/>
      <c r="B34" s="3" t="s">
        <v>93</v>
      </c>
      <c r="C34" s="5" t="s">
        <v>13</v>
      </c>
      <c r="D34" s="24">
        <v>114.1</v>
      </c>
    </row>
    <row r="35" spans="1:4" ht="94.5" x14ac:dyDescent="0.25">
      <c r="A35" s="36"/>
      <c r="B35" s="7" t="s">
        <v>94</v>
      </c>
      <c r="C35" s="5" t="s">
        <v>5</v>
      </c>
      <c r="D35" s="37" t="s">
        <v>257</v>
      </c>
    </row>
    <row r="36" spans="1:4" ht="31.5" x14ac:dyDescent="0.25">
      <c r="A36" s="36"/>
      <c r="B36" s="3" t="s">
        <v>95</v>
      </c>
      <c r="C36" s="5" t="s">
        <v>5</v>
      </c>
      <c r="D36" s="37" t="s">
        <v>251</v>
      </c>
    </row>
    <row r="37" spans="1:4" ht="63" x14ac:dyDescent="0.25">
      <c r="A37" s="36"/>
      <c r="B37" s="3" t="s">
        <v>96</v>
      </c>
      <c r="C37" s="5" t="s">
        <v>5</v>
      </c>
      <c r="D37" s="24" t="s">
        <v>290</v>
      </c>
    </row>
    <row r="38" spans="1:4" x14ac:dyDescent="0.25">
      <c r="A38" s="36"/>
      <c r="B38" s="7" t="s">
        <v>97</v>
      </c>
      <c r="C38" s="5" t="s">
        <v>5</v>
      </c>
      <c r="D38" s="38">
        <v>42339</v>
      </c>
    </row>
    <row r="39" spans="1:4" ht="15.75" customHeight="1" x14ac:dyDescent="0.25">
      <c r="A39" s="36"/>
      <c r="B39" s="48" t="s">
        <v>177</v>
      </c>
      <c r="C39" s="5" t="s">
        <v>5</v>
      </c>
      <c r="D39" s="24">
        <v>2.7E-2</v>
      </c>
    </row>
    <row r="40" spans="1:4" ht="31.5" x14ac:dyDescent="0.25">
      <c r="A40" s="36"/>
      <c r="B40" s="48" t="s">
        <v>178</v>
      </c>
      <c r="C40" s="5" t="s">
        <v>5</v>
      </c>
      <c r="D40" s="57">
        <v>2.8000000000000001E-2</v>
      </c>
    </row>
    <row r="41" spans="1:4" ht="15.75" customHeight="1" x14ac:dyDescent="0.25">
      <c r="A41" s="104" t="s">
        <v>99</v>
      </c>
      <c r="B41" s="105"/>
      <c r="C41" s="105"/>
      <c r="D41" s="106"/>
    </row>
    <row r="42" spans="1:4" ht="79.5" thickBot="1" x14ac:dyDescent="0.3">
      <c r="A42" s="39"/>
      <c r="B42" s="40" t="s">
        <v>99</v>
      </c>
      <c r="C42" s="26" t="s">
        <v>5</v>
      </c>
      <c r="D42" s="27" t="s">
        <v>287</v>
      </c>
    </row>
    <row r="43" spans="1:4" ht="21" customHeight="1" x14ac:dyDescent="0.25">
      <c r="A43" s="33">
        <v>4</v>
      </c>
      <c r="B43" s="34" t="s">
        <v>4</v>
      </c>
      <c r="C43" s="22" t="s">
        <v>5</v>
      </c>
      <c r="D43" s="35">
        <v>42339</v>
      </c>
    </row>
    <row r="44" spans="1:4" x14ac:dyDescent="0.25">
      <c r="A44" s="36"/>
      <c r="B44" s="7" t="s">
        <v>91</v>
      </c>
      <c r="C44" s="5" t="s">
        <v>5</v>
      </c>
      <c r="D44" s="24" t="s">
        <v>254</v>
      </c>
    </row>
    <row r="45" spans="1:4" ht="31.5" x14ac:dyDescent="0.25">
      <c r="A45" s="36"/>
      <c r="B45" s="7" t="s">
        <v>92</v>
      </c>
      <c r="C45" s="5" t="s">
        <v>5</v>
      </c>
      <c r="D45" s="24" t="s">
        <v>245</v>
      </c>
    </row>
    <row r="46" spans="1:4" x14ac:dyDescent="0.25">
      <c r="A46" s="36"/>
      <c r="B46" s="3" t="s">
        <v>59</v>
      </c>
      <c r="C46" s="5" t="s">
        <v>5</v>
      </c>
      <c r="D46" s="24" t="s">
        <v>239</v>
      </c>
    </row>
    <row r="47" spans="1:4" x14ac:dyDescent="0.25">
      <c r="A47" s="36"/>
      <c r="B47" s="3" t="s">
        <v>93</v>
      </c>
      <c r="C47" s="5" t="s">
        <v>13</v>
      </c>
      <c r="D47" s="24">
        <v>12.59</v>
      </c>
    </row>
    <row r="48" spans="1:4" ht="31.5" x14ac:dyDescent="0.25">
      <c r="A48" s="36"/>
      <c r="B48" s="7" t="s">
        <v>94</v>
      </c>
      <c r="C48" s="5" t="s">
        <v>5</v>
      </c>
      <c r="D48" s="37" t="s">
        <v>246</v>
      </c>
    </row>
    <row r="49" spans="1:4" ht="31.5" x14ac:dyDescent="0.25">
      <c r="A49" s="36"/>
      <c r="B49" s="3" t="s">
        <v>95</v>
      </c>
      <c r="C49" s="5" t="s">
        <v>5</v>
      </c>
      <c r="D49" s="37" t="s">
        <v>247</v>
      </c>
    </row>
    <row r="50" spans="1:4" ht="78.75" x14ac:dyDescent="0.25">
      <c r="A50" s="36"/>
      <c r="B50" s="3" t="s">
        <v>96</v>
      </c>
      <c r="C50" s="5" t="s">
        <v>5</v>
      </c>
      <c r="D50" s="24" t="s">
        <v>291</v>
      </c>
    </row>
    <row r="51" spans="1:4" x14ac:dyDescent="0.25">
      <c r="A51" s="36"/>
      <c r="B51" s="7" t="s">
        <v>97</v>
      </c>
      <c r="C51" s="5" t="s">
        <v>5</v>
      </c>
      <c r="D51" s="38">
        <v>42339</v>
      </c>
    </row>
    <row r="52" spans="1:4" ht="15.75" customHeight="1" x14ac:dyDescent="0.25">
      <c r="A52" s="36"/>
      <c r="B52" s="48" t="s">
        <v>177</v>
      </c>
      <c r="C52" s="5" t="s">
        <v>5</v>
      </c>
      <c r="D52" s="24">
        <v>9.31</v>
      </c>
    </row>
    <row r="53" spans="1:4" ht="31.5" x14ac:dyDescent="0.25">
      <c r="A53" s="36"/>
      <c r="B53" s="7" t="s">
        <v>178</v>
      </c>
      <c r="C53" s="5" t="s">
        <v>5</v>
      </c>
      <c r="D53" s="24">
        <v>0</v>
      </c>
    </row>
    <row r="54" spans="1:4" ht="15.75" customHeight="1" x14ac:dyDescent="0.25">
      <c r="A54" s="104" t="s">
        <v>99</v>
      </c>
      <c r="B54" s="105"/>
      <c r="C54" s="105"/>
      <c r="D54" s="106"/>
    </row>
    <row r="55" spans="1:4" ht="79.5" thickBot="1" x14ac:dyDescent="0.3">
      <c r="A55" s="39"/>
      <c r="B55" s="40" t="s">
        <v>99</v>
      </c>
      <c r="C55" s="26" t="s">
        <v>5</v>
      </c>
      <c r="D55" s="27" t="s">
        <v>287</v>
      </c>
    </row>
    <row r="56" spans="1:4" x14ac:dyDescent="0.25">
      <c r="A56" s="33">
        <v>5</v>
      </c>
      <c r="B56" s="34" t="s">
        <v>4</v>
      </c>
      <c r="C56" s="22" t="s">
        <v>5</v>
      </c>
      <c r="D56" s="35" t="s">
        <v>289</v>
      </c>
    </row>
    <row r="57" spans="1:4" x14ac:dyDescent="0.25">
      <c r="A57" s="36"/>
      <c r="B57" s="7" t="s">
        <v>91</v>
      </c>
      <c r="C57" s="5" t="s">
        <v>5</v>
      </c>
      <c r="D57" s="24" t="s">
        <v>255</v>
      </c>
    </row>
    <row r="58" spans="1:4" ht="31.5" x14ac:dyDescent="0.25">
      <c r="A58" s="36"/>
      <c r="B58" s="7" t="s">
        <v>92</v>
      </c>
      <c r="C58" s="5" t="s">
        <v>5</v>
      </c>
      <c r="D58" s="24" t="s">
        <v>245</v>
      </c>
    </row>
    <row r="59" spans="1:4" x14ac:dyDescent="0.25">
      <c r="A59" s="36"/>
      <c r="B59" s="3" t="s">
        <v>59</v>
      </c>
      <c r="C59" s="5" t="s">
        <v>5</v>
      </c>
      <c r="D59" s="24" t="s">
        <v>256</v>
      </c>
    </row>
    <row r="60" spans="1:4" x14ac:dyDescent="0.25">
      <c r="A60" s="36"/>
      <c r="B60" s="3" t="s">
        <v>93</v>
      </c>
      <c r="C60" s="5" t="s">
        <v>13</v>
      </c>
      <c r="D60" s="24">
        <v>0.92</v>
      </c>
    </row>
    <row r="61" spans="1:4" ht="63" x14ac:dyDescent="0.25">
      <c r="A61" s="36"/>
      <c r="B61" s="7" t="s">
        <v>94</v>
      </c>
      <c r="C61" s="5" t="s">
        <v>5</v>
      </c>
      <c r="D61" s="37" t="s">
        <v>250</v>
      </c>
    </row>
    <row r="62" spans="1:4" ht="31.5" x14ac:dyDescent="0.25">
      <c r="A62" s="36"/>
      <c r="B62" s="3" t="s">
        <v>95</v>
      </c>
      <c r="C62" s="5" t="s">
        <v>5</v>
      </c>
      <c r="D62" s="37" t="s">
        <v>247</v>
      </c>
    </row>
    <row r="63" spans="1:4" ht="63" x14ac:dyDescent="0.25">
      <c r="A63" s="36"/>
      <c r="B63" s="3" t="s">
        <v>96</v>
      </c>
      <c r="C63" s="5" t="s">
        <v>5</v>
      </c>
      <c r="D63" s="24" t="s">
        <v>292</v>
      </c>
    </row>
    <row r="64" spans="1:4" x14ac:dyDescent="0.25">
      <c r="A64" s="36"/>
      <c r="B64" s="7" t="s">
        <v>97</v>
      </c>
      <c r="C64" s="5" t="s">
        <v>5</v>
      </c>
      <c r="D64" s="38">
        <v>42186</v>
      </c>
    </row>
    <row r="65" spans="1:4" ht="15.75" customHeight="1" x14ac:dyDescent="0.25">
      <c r="A65" s="36"/>
      <c r="B65" s="7" t="s">
        <v>177</v>
      </c>
      <c r="C65" s="5" t="s">
        <v>5</v>
      </c>
      <c r="D65" s="24" t="s">
        <v>282</v>
      </c>
    </row>
    <row r="66" spans="1:4" ht="76.5" x14ac:dyDescent="0.25">
      <c r="A66" s="36"/>
      <c r="B66" s="7" t="s">
        <v>178</v>
      </c>
      <c r="C66" s="5" t="s">
        <v>5</v>
      </c>
      <c r="D66" s="57" t="s">
        <v>283</v>
      </c>
    </row>
    <row r="67" spans="1:4" ht="15.75" customHeight="1" x14ac:dyDescent="0.25">
      <c r="A67" s="104" t="s">
        <v>99</v>
      </c>
      <c r="B67" s="105"/>
      <c r="C67" s="105"/>
      <c r="D67" s="106"/>
    </row>
    <row r="68" spans="1:4" ht="79.5" thickBot="1" x14ac:dyDescent="0.3">
      <c r="A68" s="39"/>
      <c r="B68" s="40" t="s">
        <v>99</v>
      </c>
      <c r="C68" s="26" t="s">
        <v>5</v>
      </c>
      <c r="D68" s="27" t="s">
        <v>287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7" workbookViewId="0">
      <selection activeCell="D24" sqref="D2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9" t="s">
        <v>104</v>
      </c>
      <c r="B1" s="109"/>
      <c r="C1" s="109"/>
      <c r="D1" s="109"/>
    </row>
    <row r="2" spans="1:4" ht="26.25" x14ac:dyDescent="0.4">
      <c r="A2" s="4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267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267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108" t="s">
        <v>182</v>
      </c>
      <c r="B8" s="108"/>
      <c r="C8" s="108"/>
      <c r="D8" s="108"/>
    </row>
    <row r="9" spans="1:4" ht="31.5" x14ac:dyDescent="0.25">
      <c r="A9" s="95">
        <v>1</v>
      </c>
      <c r="B9" s="51" t="s">
        <v>183</v>
      </c>
      <c r="C9" s="22" t="s">
        <v>5</v>
      </c>
      <c r="D9" s="23" t="s">
        <v>280</v>
      </c>
    </row>
    <row r="10" spans="1:4" x14ac:dyDescent="0.25">
      <c r="A10" s="96"/>
      <c r="B10" s="7" t="s">
        <v>184</v>
      </c>
      <c r="C10" s="5" t="s">
        <v>5</v>
      </c>
      <c r="D10" s="24">
        <v>3849011544</v>
      </c>
    </row>
    <row r="11" spans="1:4" x14ac:dyDescent="0.25">
      <c r="A11" s="96"/>
      <c r="B11" s="7" t="s">
        <v>101</v>
      </c>
      <c r="C11" s="5" t="s">
        <v>5</v>
      </c>
      <c r="D11" s="24" t="s">
        <v>281</v>
      </c>
    </row>
    <row r="12" spans="1:4" x14ac:dyDescent="0.25">
      <c r="A12" s="96"/>
      <c r="B12" s="7" t="s">
        <v>102</v>
      </c>
      <c r="C12" s="5" t="s">
        <v>5</v>
      </c>
      <c r="D12" s="38">
        <v>41640</v>
      </c>
    </row>
    <row r="13" spans="1:4" ht="16.5" thickBot="1" x14ac:dyDescent="0.3">
      <c r="A13" s="97"/>
      <c r="B13" s="40" t="s">
        <v>103</v>
      </c>
      <c r="C13" s="26" t="s">
        <v>13</v>
      </c>
      <c r="D13" s="27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0" t="s">
        <v>109</v>
      </c>
      <c r="B1" s="100"/>
      <c r="C1" s="100"/>
      <c r="D1" s="100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4" ht="20.100000000000001" customHeight="1" x14ac:dyDescent="0.25">
      <c r="A5" s="94" t="s">
        <v>105</v>
      </c>
      <c r="B5" s="94"/>
      <c r="C5" s="94"/>
      <c r="D5" s="94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0" t="s">
        <v>258</v>
      </c>
      <c r="C10" s="110"/>
      <c r="D10" s="11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5" sqref="F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0" t="s">
        <v>112</v>
      </c>
      <c r="B1" s="100"/>
      <c r="C1" s="100"/>
      <c r="D1" s="100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3" t="s">
        <v>279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17" t="s">
        <v>205</v>
      </c>
    </row>
    <row r="8" spans="1:8" x14ac:dyDescent="0.25">
      <c r="H8" s="1" t="s">
        <v>268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"/>
  <sheetViews>
    <sheetView tabSelected="1" topLeftCell="A83" zoomScale="115" zoomScaleNormal="115" workbookViewId="0">
      <selection activeCell="A91" sqref="A91:A93"/>
    </sheetView>
  </sheetViews>
  <sheetFormatPr defaultRowHeight="15.75" x14ac:dyDescent="0.25"/>
  <cols>
    <col min="1" max="1" width="7.85546875" style="135" customWidth="1"/>
    <col min="2" max="2" width="47.7109375" style="67" customWidth="1"/>
    <col min="3" max="3" width="14.85546875" style="67" customWidth="1"/>
    <col min="4" max="4" width="16.140625" style="1" customWidth="1"/>
    <col min="5" max="5" width="17.42578125" style="1" customWidth="1"/>
    <col min="6" max="6" width="12.7109375" style="1" customWidth="1"/>
    <col min="7" max="7" width="12.28515625" style="1" customWidth="1"/>
    <col min="8" max="8" width="12" style="1" customWidth="1"/>
    <col min="9" max="16384" width="9.140625" style="1"/>
  </cols>
  <sheetData>
    <row r="1" spans="1:8" ht="15.75" customHeight="1" x14ac:dyDescent="0.25">
      <c r="D1" s="111" t="s">
        <v>293</v>
      </c>
      <c r="E1" s="111"/>
      <c r="F1" s="86"/>
      <c r="G1" s="86"/>
      <c r="H1" s="86"/>
    </row>
    <row r="2" spans="1:8" ht="18.75" x14ac:dyDescent="0.3">
      <c r="B2" s="85"/>
      <c r="C2" s="85"/>
      <c r="D2" s="111"/>
      <c r="E2" s="111"/>
      <c r="F2" s="86"/>
      <c r="G2" s="86"/>
      <c r="H2" s="86"/>
    </row>
    <row r="3" spans="1:8" ht="18.75" x14ac:dyDescent="0.3">
      <c r="B3" s="87"/>
      <c r="C3" s="87"/>
      <c r="D3" s="111"/>
      <c r="E3" s="111"/>
      <c r="F3" s="86"/>
      <c r="G3" s="86"/>
      <c r="H3" s="86"/>
    </row>
    <row r="4" spans="1:8" ht="35.25" customHeight="1" x14ac:dyDescent="0.25">
      <c r="D4" s="111"/>
      <c r="E4" s="111"/>
      <c r="F4" s="86"/>
      <c r="G4" s="86"/>
      <c r="H4" s="86"/>
    </row>
    <row r="5" spans="1:8" ht="58.5" customHeight="1" x14ac:dyDescent="0.25">
      <c r="A5" s="112" t="s">
        <v>312</v>
      </c>
      <c r="B5" s="112"/>
      <c r="C5" s="112"/>
      <c r="D5" s="112"/>
      <c r="E5" s="112"/>
      <c r="F5" s="88"/>
    </row>
    <row r="7" spans="1:8" x14ac:dyDescent="0.25">
      <c r="A7" s="136" t="s">
        <v>0</v>
      </c>
      <c r="B7" s="68" t="s">
        <v>1</v>
      </c>
      <c r="C7" s="2" t="s">
        <v>2</v>
      </c>
      <c r="D7" s="2" t="s">
        <v>3</v>
      </c>
      <c r="E7" s="123"/>
    </row>
    <row r="8" spans="1:8" ht="18.75" customHeight="1" x14ac:dyDescent="0.25">
      <c r="A8" s="137">
        <v>1</v>
      </c>
      <c r="B8" s="69" t="s">
        <v>4</v>
      </c>
      <c r="C8" s="5" t="s">
        <v>5</v>
      </c>
      <c r="D8" s="44">
        <v>44286</v>
      </c>
      <c r="E8" s="124"/>
      <c r="F8" s="6"/>
      <c r="G8" s="6"/>
      <c r="H8" s="6"/>
    </row>
    <row r="9" spans="1:8" ht="21" customHeight="1" x14ac:dyDescent="0.25">
      <c r="A9" s="137">
        <v>2</v>
      </c>
      <c r="B9" s="69" t="s">
        <v>113</v>
      </c>
      <c r="C9" s="5" t="s">
        <v>5</v>
      </c>
      <c r="D9" s="44">
        <v>43831</v>
      </c>
      <c r="E9" s="124"/>
      <c r="F9" s="6"/>
      <c r="G9" s="6"/>
      <c r="H9" s="6"/>
    </row>
    <row r="10" spans="1:8" ht="15.75" customHeight="1" x14ac:dyDescent="0.25">
      <c r="A10" s="137">
        <v>3</v>
      </c>
      <c r="B10" s="69" t="s">
        <v>114</v>
      </c>
      <c r="C10" s="5" t="s">
        <v>5</v>
      </c>
      <c r="D10" s="44">
        <v>44196</v>
      </c>
      <c r="E10" s="124"/>
      <c r="F10" s="6"/>
      <c r="G10" s="6"/>
      <c r="H10" s="6"/>
    </row>
    <row r="11" spans="1:8" ht="31.5" x14ac:dyDescent="0.25">
      <c r="A11" s="137">
        <v>4</v>
      </c>
      <c r="B11" s="70" t="s">
        <v>115</v>
      </c>
      <c r="C11" s="5" t="s">
        <v>13</v>
      </c>
      <c r="D11" s="5"/>
      <c r="E11" s="125"/>
      <c r="F11" s="6"/>
      <c r="G11" s="6"/>
      <c r="H11" s="6"/>
    </row>
    <row r="12" spans="1:8" x14ac:dyDescent="0.25">
      <c r="A12" s="137">
        <v>5</v>
      </c>
      <c r="B12" s="9" t="s">
        <v>124</v>
      </c>
      <c r="C12" s="5" t="s">
        <v>13</v>
      </c>
      <c r="D12" s="5">
        <v>0</v>
      </c>
      <c r="E12" s="125"/>
      <c r="F12" s="6"/>
      <c r="G12" s="6"/>
      <c r="H12" s="6"/>
    </row>
    <row r="13" spans="1:8" x14ac:dyDescent="0.25">
      <c r="A13" s="137">
        <v>6</v>
      </c>
      <c r="B13" s="9" t="s">
        <v>125</v>
      </c>
      <c r="C13" s="5" t="s">
        <v>13</v>
      </c>
      <c r="D13" s="53">
        <f>[1]TDSheet!$B$20+[1]TDSheet!$F$20</f>
        <v>197961.65</v>
      </c>
      <c r="E13" s="126"/>
      <c r="F13" s="6"/>
      <c r="G13" s="6"/>
      <c r="H13" s="6"/>
    </row>
    <row r="14" spans="1:8" ht="36" customHeight="1" x14ac:dyDescent="0.25">
      <c r="A14" s="137">
        <v>7</v>
      </c>
      <c r="B14" s="70" t="s">
        <v>185</v>
      </c>
      <c r="C14" s="5" t="s">
        <v>13</v>
      </c>
      <c r="D14" s="45">
        <f>D15+D16</f>
        <v>496099.68000000005</v>
      </c>
      <c r="E14" s="127"/>
      <c r="F14" s="6"/>
      <c r="G14" s="6"/>
      <c r="H14" s="6"/>
    </row>
    <row r="15" spans="1:8" x14ac:dyDescent="0.25">
      <c r="A15" s="137">
        <v>8</v>
      </c>
      <c r="B15" s="9" t="s">
        <v>126</v>
      </c>
      <c r="C15" s="5" t="s">
        <v>13</v>
      </c>
      <c r="D15" s="58">
        <f>[1]TDSheet!$C$20</f>
        <v>388043.28</v>
      </c>
      <c r="E15" s="127"/>
      <c r="F15" s="6"/>
      <c r="G15" s="6"/>
      <c r="H15" s="6"/>
    </row>
    <row r="16" spans="1:8" x14ac:dyDescent="0.25">
      <c r="A16" s="137">
        <v>9</v>
      </c>
      <c r="B16" s="9" t="s">
        <v>127</v>
      </c>
      <c r="C16" s="5" t="s">
        <v>13</v>
      </c>
      <c r="D16" s="58">
        <f>[1]TDSheet!$G$20</f>
        <v>108056.4</v>
      </c>
      <c r="E16" s="127"/>
      <c r="F16" s="6"/>
      <c r="G16" s="6"/>
      <c r="H16" s="6"/>
    </row>
    <row r="17" spans="1:8" x14ac:dyDescent="0.25">
      <c r="A17" s="137">
        <v>10</v>
      </c>
      <c r="B17" s="70" t="s">
        <v>116</v>
      </c>
      <c r="C17" s="5" t="s">
        <v>13</v>
      </c>
      <c r="D17" s="45">
        <f>D18+D23</f>
        <v>521386.35</v>
      </c>
      <c r="E17" s="127"/>
      <c r="F17" s="6"/>
      <c r="G17" s="6"/>
      <c r="H17" s="6"/>
    </row>
    <row r="18" spans="1:8" x14ac:dyDescent="0.25">
      <c r="A18" s="137">
        <v>11</v>
      </c>
      <c r="B18" s="9" t="s">
        <v>186</v>
      </c>
      <c r="C18" s="5" t="s">
        <v>13</v>
      </c>
      <c r="D18" s="45">
        <f>D19+D20</f>
        <v>521386.35</v>
      </c>
      <c r="E18" s="127"/>
      <c r="F18" s="6"/>
      <c r="G18" s="6"/>
      <c r="H18" s="6"/>
    </row>
    <row r="19" spans="1:8" x14ac:dyDescent="0.25">
      <c r="A19" s="137">
        <v>12</v>
      </c>
      <c r="B19" s="9" t="s">
        <v>126</v>
      </c>
      <c r="C19" s="5" t="s">
        <v>13</v>
      </c>
      <c r="D19" s="58">
        <v>407919.72</v>
      </c>
      <c r="E19" s="127"/>
      <c r="F19" s="6"/>
      <c r="G19" s="6"/>
      <c r="H19" s="6"/>
    </row>
    <row r="20" spans="1:8" x14ac:dyDescent="0.25">
      <c r="A20" s="137">
        <v>13</v>
      </c>
      <c r="B20" s="9" t="s">
        <v>127</v>
      </c>
      <c r="C20" s="5" t="s">
        <v>13</v>
      </c>
      <c r="D20" s="58">
        <v>113466.63</v>
      </c>
      <c r="E20" s="127"/>
      <c r="F20" s="6"/>
      <c r="G20" s="6"/>
      <c r="H20" s="6"/>
    </row>
    <row r="21" spans="1:8" x14ac:dyDescent="0.25">
      <c r="A21" s="137">
        <v>14</v>
      </c>
      <c r="B21" s="9" t="s">
        <v>187</v>
      </c>
      <c r="C21" s="5" t="s">
        <v>13</v>
      </c>
      <c r="D21" s="5">
        <v>0</v>
      </c>
      <c r="E21" s="125"/>
      <c r="F21" s="6"/>
      <c r="G21" s="6"/>
      <c r="H21" s="6"/>
    </row>
    <row r="22" spans="1:8" x14ac:dyDescent="0.25">
      <c r="A22" s="137">
        <v>15</v>
      </c>
      <c r="B22" s="9" t="s">
        <v>128</v>
      </c>
      <c r="C22" s="5" t="s">
        <v>13</v>
      </c>
      <c r="D22" s="5">
        <v>0</v>
      </c>
      <c r="E22" s="125"/>
      <c r="F22" s="6"/>
      <c r="G22" s="6"/>
      <c r="H22" s="6"/>
    </row>
    <row r="23" spans="1:8" ht="31.5" x14ac:dyDescent="0.25">
      <c r="A23" s="137">
        <v>16</v>
      </c>
      <c r="B23" s="9" t="s">
        <v>129</v>
      </c>
      <c r="C23" s="5" t="s">
        <v>13</v>
      </c>
      <c r="D23" s="5">
        <v>0</v>
      </c>
      <c r="E23" s="125"/>
      <c r="F23" s="6"/>
      <c r="G23" s="6"/>
      <c r="H23" s="6"/>
    </row>
    <row r="24" spans="1:8" x14ac:dyDescent="0.25">
      <c r="A24" s="137">
        <v>17</v>
      </c>
      <c r="B24" s="9" t="s">
        <v>130</v>
      </c>
      <c r="C24" s="5" t="s">
        <v>13</v>
      </c>
      <c r="D24" s="5">
        <v>0</v>
      </c>
      <c r="E24" s="125"/>
      <c r="F24" s="6"/>
      <c r="G24" s="6"/>
      <c r="H24" s="6"/>
    </row>
    <row r="25" spans="1:8" ht="47.25" x14ac:dyDescent="0.25">
      <c r="A25" s="137">
        <v>18</v>
      </c>
      <c r="B25" s="71" t="s">
        <v>294</v>
      </c>
      <c r="C25" s="59" t="s">
        <v>13</v>
      </c>
      <c r="D25" s="60">
        <f>D18</f>
        <v>521386.35</v>
      </c>
      <c r="E25" s="128"/>
      <c r="F25" s="6"/>
      <c r="G25" s="6"/>
      <c r="H25" s="6"/>
    </row>
    <row r="26" spans="1:8" ht="31.5" x14ac:dyDescent="0.25">
      <c r="A26" s="137">
        <v>19</v>
      </c>
      <c r="B26" s="70" t="s">
        <v>117</v>
      </c>
      <c r="C26" s="5" t="s">
        <v>13</v>
      </c>
      <c r="D26" s="45">
        <v>0</v>
      </c>
      <c r="E26" s="127"/>
      <c r="F26" s="6"/>
      <c r="G26" s="6"/>
      <c r="H26" s="6"/>
    </row>
    <row r="27" spans="1:8" x14ac:dyDescent="0.25">
      <c r="A27" s="137">
        <v>20</v>
      </c>
      <c r="B27" s="9" t="s">
        <v>122</v>
      </c>
      <c r="C27" s="5" t="s">
        <v>13</v>
      </c>
      <c r="D27" s="5">
        <v>0</v>
      </c>
      <c r="E27" s="125"/>
      <c r="F27" s="6"/>
      <c r="G27" s="6"/>
      <c r="H27" s="6"/>
    </row>
    <row r="28" spans="1:8" x14ac:dyDescent="0.25">
      <c r="A28" s="137">
        <v>21</v>
      </c>
      <c r="B28" s="9" t="s">
        <v>123</v>
      </c>
      <c r="C28" s="5" t="s">
        <v>13</v>
      </c>
      <c r="D28" s="45">
        <v>291262.90000000002</v>
      </c>
      <c r="E28" s="127"/>
      <c r="F28" s="6"/>
      <c r="G28" s="6"/>
      <c r="H28" s="6"/>
    </row>
    <row r="29" spans="1:8" x14ac:dyDescent="0.25">
      <c r="A29" s="138"/>
      <c r="B29" s="122"/>
      <c r="C29" s="122"/>
      <c r="D29" s="121"/>
      <c r="E29" s="127"/>
      <c r="F29" s="6"/>
      <c r="G29" s="6"/>
      <c r="H29" s="6"/>
    </row>
    <row r="30" spans="1:8" ht="16.5" customHeight="1" x14ac:dyDescent="0.25">
      <c r="A30" s="120" t="s">
        <v>308</v>
      </c>
      <c r="B30" s="120"/>
      <c r="C30" s="120"/>
      <c r="D30" s="120"/>
      <c r="E30" s="120"/>
      <c r="F30" s="120"/>
      <c r="G30" s="6"/>
      <c r="H30" s="6"/>
    </row>
    <row r="31" spans="1:8" ht="18" customHeight="1" x14ac:dyDescent="0.25">
      <c r="A31" s="132" t="s">
        <v>313</v>
      </c>
      <c r="B31" s="132"/>
      <c r="C31" s="132"/>
      <c r="D31" s="132"/>
      <c r="E31" s="132"/>
      <c r="F31" s="133"/>
      <c r="G31" s="6"/>
      <c r="H31" s="6"/>
    </row>
    <row r="32" spans="1:8" ht="78.75" x14ac:dyDescent="0.25">
      <c r="A32" s="131"/>
      <c r="B32" s="72" t="s">
        <v>295</v>
      </c>
      <c r="C32" s="61" t="s">
        <v>314</v>
      </c>
      <c r="D32" s="55" t="s">
        <v>315</v>
      </c>
      <c r="E32" s="55" t="s">
        <v>316</v>
      </c>
      <c r="F32" s="134"/>
      <c r="G32" s="6"/>
      <c r="H32" s="6"/>
    </row>
    <row r="33" spans="1:8" x14ac:dyDescent="0.25">
      <c r="A33" s="131">
        <v>1</v>
      </c>
      <c r="B33" s="72" t="s">
        <v>296</v>
      </c>
      <c r="C33" s="61">
        <v>75960.763199999987</v>
      </c>
      <c r="D33" s="62" t="s">
        <v>242</v>
      </c>
      <c r="E33" s="131">
        <v>12</v>
      </c>
      <c r="F33" s="6"/>
      <c r="G33" s="6"/>
      <c r="H33" s="6"/>
    </row>
    <row r="34" spans="1:8" x14ac:dyDescent="0.25">
      <c r="A34" s="131">
        <v>2</v>
      </c>
      <c r="B34" s="72" t="s">
        <v>297</v>
      </c>
      <c r="C34" s="61">
        <v>58363.675199999998</v>
      </c>
      <c r="D34" s="55" t="s">
        <v>259</v>
      </c>
      <c r="E34" s="131">
        <v>12</v>
      </c>
      <c r="F34" s="6"/>
      <c r="G34" s="6"/>
      <c r="H34" s="6"/>
    </row>
    <row r="35" spans="1:8" x14ac:dyDescent="0.25">
      <c r="A35" s="131">
        <v>3</v>
      </c>
      <c r="B35" s="73" t="s">
        <v>298</v>
      </c>
      <c r="C35" s="61">
        <v>20529.935999999998</v>
      </c>
      <c r="D35" s="62" t="s">
        <v>261</v>
      </c>
      <c r="E35" s="131">
        <v>12</v>
      </c>
      <c r="F35" s="6"/>
      <c r="G35" s="6"/>
      <c r="H35" s="6"/>
    </row>
    <row r="36" spans="1:8" ht="47.25" x14ac:dyDescent="0.25">
      <c r="A36" s="131">
        <v>4</v>
      </c>
      <c r="B36" s="73" t="s">
        <v>299</v>
      </c>
      <c r="C36" s="61">
        <v>24342.638399999996</v>
      </c>
      <c r="D36" s="62" t="s">
        <v>242</v>
      </c>
      <c r="E36" s="130">
        <v>12</v>
      </c>
      <c r="F36" s="6"/>
      <c r="G36" s="6"/>
      <c r="H36" s="6"/>
    </row>
    <row r="37" spans="1:8" ht="94.5" x14ac:dyDescent="0.25">
      <c r="A37" s="131">
        <v>5</v>
      </c>
      <c r="B37" s="73" t="s">
        <v>300</v>
      </c>
      <c r="C37" s="61">
        <v>58070.390399999989</v>
      </c>
      <c r="D37" s="62" t="s">
        <v>242</v>
      </c>
      <c r="E37" s="131">
        <v>1</v>
      </c>
      <c r="F37" s="6"/>
      <c r="G37" s="6"/>
      <c r="H37" s="6"/>
    </row>
    <row r="38" spans="1:8" ht="60" customHeight="1" x14ac:dyDescent="0.25">
      <c r="A38" s="131">
        <v>6</v>
      </c>
      <c r="B38" s="73" t="s">
        <v>309</v>
      </c>
      <c r="C38" s="61">
        <f>2*1300</f>
        <v>2600</v>
      </c>
      <c r="D38" s="62" t="s">
        <v>322</v>
      </c>
      <c r="E38" s="130">
        <v>1</v>
      </c>
      <c r="F38" s="6"/>
      <c r="G38" s="6"/>
      <c r="H38" s="6"/>
    </row>
    <row r="39" spans="1:8" x14ac:dyDescent="0.25">
      <c r="A39" s="131">
        <v>7</v>
      </c>
      <c r="B39" s="73" t="s">
        <v>301</v>
      </c>
      <c r="C39" s="61">
        <f>5850*12</f>
        <v>70200</v>
      </c>
      <c r="D39" s="62" t="s">
        <v>261</v>
      </c>
      <c r="E39" s="131">
        <v>12</v>
      </c>
      <c r="F39" s="6"/>
      <c r="G39" s="6"/>
      <c r="H39" s="6"/>
    </row>
    <row r="40" spans="1:8" ht="19.5" customHeight="1" x14ac:dyDescent="0.25">
      <c r="A40" s="131">
        <v>8</v>
      </c>
      <c r="B40" s="74" t="s">
        <v>302</v>
      </c>
      <c r="C40" s="61">
        <v>6000</v>
      </c>
      <c r="D40" s="62" t="s">
        <v>323</v>
      </c>
      <c r="E40" s="130">
        <v>1</v>
      </c>
      <c r="F40" s="6"/>
      <c r="G40" s="6"/>
      <c r="H40" s="6"/>
    </row>
    <row r="41" spans="1:8" ht="121.5" customHeight="1" x14ac:dyDescent="0.25">
      <c r="A41" s="131">
        <v>9</v>
      </c>
      <c r="B41" s="62" t="s">
        <v>317</v>
      </c>
      <c r="C41" s="61">
        <v>5006.3</v>
      </c>
      <c r="D41" s="62" t="s">
        <v>242</v>
      </c>
      <c r="E41" s="130">
        <v>12</v>
      </c>
      <c r="F41" s="6"/>
      <c r="G41" s="6"/>
      <c r="H41" s="6"/>
    </row>
    <row r="42" spans="1:8" ht="21.75" customHeight="1" x14ac:dyDescent="0.25">
      <c r="A42" s="131"/>
      <c r="B42" s="157" t="s">
        <v>337</v>
      </c>
      <c r="C42" s="61"/>
      <c r="D42" s="62"/>
      <c r="E42" s="130"/>
      <c r="F42" s="6"/>
      <c r="G42" s="6"/>
      <c r="H42" s="6"/>
    </row>
    <row r="43" spans="1:8" ht="48.75" customHeight="1" x14ac:dyDescent="0.25">
      <c r="A43" s="131">
        <v>10</v>
      </c>
      <c r="B43" s="75" t="s">
        <v>303</v>
      </c>
      <c r="C43" s="63">
        <v>2856.32</v>
      </c>
      <c r="D43" s="62" t="s">
        <v>321</v>
      </c>
      <c r="E43" s="130">
        <v>1</v>
      </c>
      <c r="F43" s="6"/>
      <c r="G43" s="6"/>
      <c r="H43" s="6"/>
    </row>
    <row r="44" spans="1:8" ht="36" customHeight="1" x14ac:dyDescent="0.25">
      <c r="A44" s="131">
        <v>11</v>
      </c>
      <c r="B44" s="73" t="s">
        <v>319</v>
      </c>
      <c r="C44" s="129">
        <f>1.3*2000</f>
        <v>2600</v>
      </c>
      <c r="D44" s="62" t="s">
        <v>320</v>
      </c>
      <c r="E44" s="130">
        <v>12</v>
      </c>
      <c r="F44" s="6"/>
      <c r="G44" s="6"/>
      <c r="H44" s="6"/>
    </row>
    <row r="45" spans="1:8" ht="17.25" customHeight="1" x14ac:dyDescent="0.25">
      <c r="A45" s="131">
        <v>12</v>
      </c>
      <c r="B45" s="73" t="s">
        <v>306</v>
      </c>
      <c r="C45" s="63">
        <v>2450</v>
      </c>
      <c r="D45" s="62" t="s">
        <v>320</v>
      </c>
      <c r="E45" s="130">
        <v>1</v>
      </c>
      <c r="F45" s="6"/>
      <c r="G45" s="6"/>
      <c r="H45" s="6"/>
    </row>
    <row r="46" spans="1:8" ht="31.5" x14ac:dyDescent="0.25">
      <c r="A46" s="131">
        <v>13</v>
      </c>
      <c r="B46" s="66" t="s">
        <v>318</v>
      </c>
      <c r="C46" s="63">
        <f>0.1*SUM(C33:C45)</f>
        <v>32898.002319999992</v>
      </c>
      <c r="D46" s="62" t="s">
        <v>242</v>
      </c>
      <c r="E46" s="130">
        <v>1</v>
      </c>
      <c r="F46" s="6"/>
      <c r="G46" s="6"/>
      <c r="H46" s="6"/>
    </row>
    <row r="47" spans="1:8" x14ac:dyDescent="0.25">
      <c r="A47" s="143"/>
      <c r="B47" s="144"/>
      <c r="C47" s="145"/>
      <c r="D47" s="146"/>
      <c r="E47" s="147"/>
      <c r="F47" s="6"/>
      <c r="G47" s="6"/>
      <c r="H47" s="6"/>
    </row>
    <row r="48" spans="1:8" ht="15.75" customHeight="1" x14ac:dyDescent="0.25">
      <c r="A48" s="148"/>
      <c r="B48" s="149" t="s">
        <v>310</v>
      </c>
      <c r="C48" s="149"/>
      <c r="D48" s="149"/>
      <c r="E48" s="149"/>
      <c r="F48" s="6"/>
      <c r="G48" s="6"/>
      <c r="H48" s="6"/>
    </row>
    <row r="49" spans="1:8" ht="15.75" customHeight="1" x14ac:dyDescent="0.25">
      <c r="A49" s="148"/>
      <c r="B49" s="150" t="s">
        <v>324</v>
      </c>
      <c r="C49" s="150"/>
      <c r="D49" s="151">
        <v>67479.28</v>
      </c>
      <c r="E49" s="152"/>
      <c r="F49" s="6"/>
      <c r="G49" s="6"/>
      <c r="H49" s="6"/>
    </row>
    <row r="50" spans="1:8" ht="15.75" customHeight="1" x14ac:dyDescent="0.25">
      <c r="A50" s="148"/>
      <c r="B50" s="150" t="s">
        <v>325</v>
      </c>
      <c r="C50" s="150"/>
      <c r="D50" s="151">
        <f>D16</f>
        <v>108056.4</v>
      </c>
      <c r="E50" s="152"/>
      <c r="F50" s="6"/>
      <c r="G50" s="6"/>
      <c r="H50" s="6"/>
    </row>
    <row r="51" spans="1:8" ht="15.75" customHeight="1" x14ac:dyDescent="0.25">
      <c r="A51" s="148"/>
      <c r="B51" s="150" t="s">
        <v>326</v>
      </c>
      <c r="C51" s="150"/>
      <c r="D51" s="151">
        <f>D20</f>
        <v>113466.63</v>
      </c>
      <c r="E51" s="152"/>
      <c r="F51" s="6"/>
      <c r="G51" s="6"/>
      <c r="H51" s="6"/>
    </row>
    <row r="52" spans="1:8" ht="15.75" customHeight="1" x14ac:dyDescent="0.25">
      <c r="A52" s="153" t="s">
        <v>327</v>
      </c>
      <c r="B52" s="153"/>
      <c r="C52" s="153"/>
      <c r="D52" s="153"/>
      <c r="E52" s="153"/>
      <c r="F52" s="6"/>
      <c r="G52" s="6"/>
      <c r="H52" s="6"/>
    </row>
    <row r="53" spans="1:8" ht="63.75" customHeight="1" x14ac:dyDescent="0.25">
      <c r="A53" s="154"/>
      <c r="B53" s="62" t="s">
        <v>295</v>
      </c>
      <c r="C53" s="61" t="s">
        <v>328</v>
      </c>
      <c r="D53" s="55" t="s">
        <v>329</v>
      </c>
      <c r="E53" s="55" t="s">
        <v>316</v>
      </c>
      <c r="F53" s="6"/>
      <c r="G53" s="6"/>
      <c r="H53" s="6"/>
    </row>
    <row r="54" spans="1:8" ht="31.5" customHeight="1" x14ac:dyDescent="0.25">
      <c r="A54" s="131">
        <v>1</v>
      </c>
      <c r="B54" s="90" t="s">
        <v>331</v>
      </c>
      <c r="C54" s="90">
        <v>12780.880000000001</v>
      </c>
      <c r="D54" s="89" t="s">
        <v>332</v>
      </c>
      <c r="E54" s="130">
        <v>2</v>
      </c>
      <c r="F54" s="6"/>
      <c r="G54" s="6"/>
      <c r="H54" s="6"/>
    </row>
    <row r="55" spans="1:8" ht="31.5" x14ac:dyDescent="0.25">
      <c r="A55" s="131">
        <v>2</v>
      </c>
      <c r="B55" s="79" t="s">
        <v>333</v>
      </c>
      <c r="C55" s="155">
        <v>7500</v>
      </c>
      <c r="D55" s="80" t="s">
        <v>334</v>
      </c>
      <c r="E55" s="156">
        <v>1</v>
      </c>
      <c r="F55" s="6"/>
      <c r="G55" s="6"/>
      <c r="H55" s="6"/>
    </row>
    <row r="56" spans="1:8" ht="31.5" x14ac:dyDescent="0.25">
      <c r="A56" s="131">
        <v>3</v>
      </c>
      <c r="B56" s="79" t="s">
        <v>335</v>
      </c>
      <c r="C56" s="155">
        <v>212</v>
      </c>
      <c r="D56" s="80" t="s">
        <v>336</v>
      </c>
      <c r="E56" s="156">
        <v>1</v>
      </c>
      <c r="F56" s="6"/>
      <c r="G56" s="6"/>
      <c r="H56" s="6"/>
    </row>
    <row r="57" spans="1:8" ht="21" customHeight="1" x14ac:dyDescent="0.25">
      <c r="A57" s="131">
        <v>4</v>
      </c>
      <c r="B57" s="75" t="s">
        <v>337</v>
      </c>
      <c r="C57" s="158">
        <f>6000+1500+975+1800+4182+6334+2915+2783+1500</f>
        <v>27989</v>
      </c>
      <c r="D57" s="80"/>
      <c r="E57" s="156" t="s">
        <v>268</v>
      </c>
      <c r="F57" s="6"/>
      <c r="G57" s="6"/>
      <c r="H57" s="6"/>
    </row>
    <row r="58" spans="1:8" ht="31.5" x14ac:dyDescent="0.25">
      <c r="A58" s="131">
        <v>5</v>
      </c>
      <c r="B58" s="79" t="s">
        <v>338</v>
      </c>
      <c r="C58" s="155">
        <v>23970</v>
      </c>
      <c r="D58" s="80" t="s">
        <v>339</v>
      </c>
      <c r="E58" s="156">
        <v>1</v>
      </c>
      <c r="F58" s="6"/>
      <c r="G58" s="6"/>
      <c r="H58" s="6"/>
    </row>
    <row r="59" spans="1:8" ht="31.5" x14ac:dyDescent="0.25">
      <c r="A59" s="131">
        <v>6</v>
      </c>
      <c r="B59" s="83" t="s">
        <v>330</v>
      </c>
      <c r="C59" s="82">
        <f>SUM(C54:C58)</f>
        <v>72451.88</v>
      </c>
      <c r="D59" s="84"/>
      <c r="E59" s="82"/>
      <c r="F59" s="81"/>
      <c r="G59" s="6"/>
      <c r="H59" s="6"/>
    </row>
    <row r="60" spans="1:8" x14ac:dyDescent="0.25">
      <c r="A60" s="143"/>
      <c r="B60" s="159" t="s">
        <v>340</v>
      </c>
      <c r="C60" s="159"/>
      <c r="D60" s="160">
        <f>D51-C59</f>
        <v>41014.75</v>
      </c>
      <c r="E60" s="152"/>
      <c r="F60" s="81"/>
      <c r="G60" s="6"/>
      <c r="H60" s="6"/>
    </row>
    <row r="61" spans="1:8" x14ac:dyDescent="0.25">
      <c r="A61" s="143"/>
      <c r="B61" s="161" t="s">
        <v>341</v>
      </c>
      <c r="C61" s="161"/>
      <c r="D61" s="162">
        <f>D49+D60</f>
        <v>108494.03</v>
      </c>
      <c r="E61" s="152"/>
      <c r="F61" s="81"/>
      <c r="G61" s="6"/>
      <c r="H61" s="6"/>
    </row>
    <row r="62" spans="1:8" ht="29.25" customHeight="1" x14ac:dyDescent="0.25">
      <c r="A62" s="163" t="s">
        <v>342</v>
      </c>
      <c r="B62" s="163"/>
      <c r="C62" s="163"/>
      <c r="D62" s="163"/>
      <c r="E62" s="163"/>
    </row>
    <row r="63" spans="1:8" x14ac:dyDescent="0.25">
      <c r="A63" s="163"/>
      <c r="B63" s="163"/>
      <c r="C63" s="163"/>
      <c r="D63" s="163"/>
      <c r="E63" s="163"/>
    </row>
    <row r="64" spans="1:8" x14ac:dyDescent="0.25">
      <c r="A64" s="139"/>
      <c r="B64" s="76" t="s">
        <v>189</v>
      </c>
      <c r="C64" s="76"/>
      <c r="D64" s="19" t="s">
        <v>6</v>
      </c>
      <c r="E64" s="55">
        <v>0</v>
      </c>
    </row>
    <row r="65" spans="1:8" ht="31.5" x14ac:dyDescent="0.25">
      <c r="A65" s="139"/>
      <c r="B65" s="76" t="s">
        <v>190</v>
      </c>
      <c r="C65" s="76"/>
      <c r="D65" s="19" t="s">
        <v>6</v>
      </c>
      <c r="E65" s="55">
        <v>0</v>
      </c>
    </row>
    <row r="66" spans="1:8" x14ac:dyDescent="0.25">
      <c r="A66" s="139"/>
      <c r="B66" s="76" t="s">
        <v>191</v>
      </c>
      <c r="C66" s="76"/>
      <c r="D66" s="19" t="s">
        <v>13</v>
      </c>
      <c r="E66" s="55">
        <v>0</v>
      </c>
    </row>
    <row r="67" spans="1:8" ht="22.5" customHeight="1" x14ac:dyDescent="0.25">
      <c r="A67" s="116" t="s">
        <v>118</v>
      </c>
      <c r="B67" s="116"/>
      <c r="C67" s="116"/>
      <c r="D67" s="116"/>
      <c r="E67" s="116"/>
    </row>
    <row r="68" spans="1:8" ht="31.5" x14ac:dyDescent="0.25">
      <c r="A68" s="139"/>
      <c r="B68" s="77" t="s">
        <v>119</v>
      </c>
      <c r="C68" s="77"/>
      <c r="D68" s="19" t="s">
        <v>13</v>
      </c>
      <c r="E68" s="61"/>
    </row>
    <row r="69" spans="1:8" x14ac:dyDescent="0.25">
      <c r="A69" s="139"/>
      <c r="B69" s="76" t="s">
        <v>124</v>
      </c>
      <c r="C69" s="76"/>
      <c r="D69" s="19" t="s">
        <v>13</v>
      </c>
      <c r="E69" s="61">
        <v>0</v>
      </c>
    </row>
    <row r="70" spans="1:8" x14ac:dyDescent="0.25">
      <c r="A70" s="139"/>
      <c r="B70" s="76" t="s">
        <v>125</v>
      </c>
      <c r="C70" s="76"/>
      <c r="D70" s="19" t="s">
        <v>13</v>
      </c>
      <c r="E70" s="61">
        <v>407151.11</v>
      </c>
    </row>
    <row r="71" spans="1:8" ht="31.5" x14ac:dyDescent="0.25">
      <c r="A71" s="139"/>
      <c r="B71" s="77" t="s">
        <v>120</v>
      </c>
      <c r="C71" s="77"/>
      <c r="D71" s="19" t="s">
        <v>13</v>
      </c>
      <c r="E71" s="61"/>
    </row>
    <row r="72" spans="1:8" x14ac:dyDescent="0.25">
      <c r="A72" s="139"/>
      <c r="B72" s="76" t="s">
        <v>124</v>
      </c>
      <c r="C72" s="76"/>
      <c r="D72" s="19" t="s">
        <v>13</v>
      </c>
      <c r="E72" s="61">
        <v>0</v>
      </c>
    </row>
    <row r="73" spans="1:8" x14ac:dyDescent="0.25">
      <c r="A73" s="139"/>
      <c r="B73" s="76" t="s">
        <v>125</v>
      </c>
      <c r="C73" s="76"/>
      <c r="D73" s="19" t="s">
        <v>13</v>
      </c>
      <c r="E73" s="61">
        <v>460365.42</v>
      </c>
    </row>
    <row r="74" spans="1:8" ht="34.5" customHeight="1" x14ac:dyDescent="0.25">
      <c r="A74" s="116" t="s">
        <v>192</v>
      </c>
      <c r="B74" s="116"/>
      <c r="C74" s="116"/>
      <c r="D74" s="116"/>
      <c r="E74" s="116"/>
    </row>
    <row r="75" spans="1:8" ht="47.25" x14ac:dyDescent="0.25">
      <c r="A75" s="140"/>
      <c r="B75" s="77" t="s">
        <v>91</v>
      </c>
      <c r="C75" s="77"/>
      <c r="D75" s="19" t="s">
        <v>5</v>
      </c>
      <c r="E75" s="55" t="s">
        <v>254</v>
      </c>
      <c r="F75" s="8" t="s">
        <v>244</v>
      </c>
      <c r="G75" s="8" t="s">
        <v>249</v>
      </c>
      <c r="H75" s="8" t="s">
        <v>252</v>
      </c>
    </row>
    <row r="76" spans="1:8" x14ac:dyDescent="0.25">
      <c r="A76" s="141"/>
      <c r="B76" s="77" t="s">
        <v>59</v>
      </c>
      <c r="C76" s="77"/>
      <c r="D76" s="19" t="s">
        <v>5</v>
      </c>
      <c r="E76" s="55" t="s">
        <v>239</v>
      </c>
      <c r="F76" s="8" t="s">
        <v>239</v>
      </c>
      <c r="G76" s="8" t="s">
        <v>239</v>
      </c>
      <c r="H76" s="8" t="s">
        <v>253</v>
      </c>
    </row>
    <row r="77" spans="1:8" x14ac:dyDescent="0.25">
      <c r="A77" s="141"/>
      <c r="B77" s="77" t="s">
        <v>121</v>
      </c>
      <c r="C77" s="77"/>
      <c r="D77" s="19" t="s">
        <v>98</v>
      </c>
      <c r="E77" s="55">
        <f>1780.37+3151.11</f>
        <v>4931.4799999999996</v>
      </c>
      <c r="F77" s="8">
        <v>4465.9549999999999</v>
      </c>
      <c r="G77" s="8">
        <v>2155.6</v>
      </c>
      <c r="H77" s="8">
        <v>643.74</v>
      </c>
    </row>
    <row r="78" spans="1:8" x14ac:dyDescent="0.25">
      <c r="A78" s="141"/>
      <c r="B78" s="77" t="s">
        <v>193</v>
      </c>
      <c r="C78" s="77"/>
      <c r="D78" s="19" t="s">
        <v>13</v>
      </c>
      <c r="E78" s="64">
        <v>82174.850000000006</v>
      </c>
      <c r="F78" s="52">
        <v>47570.85</v>
      </c>
      <c r="G78" s="52">
        <v>157213.23000000001</v>
      </c>
      <c r="H78" s="52">
        <v>674197.81</v>
      </c>
    </row>
    <row r="79" spans="1:8" x14ac:dyDescent="0.25">
      <c r="A79" s="141"/>
      <c r="B79" s="76" t="s">
        <v>194</v>
      </c>
      <c r="C79" s="76"/>
      <c r="D79" s="19" t="s">
        <v>13</v>
      </c>
      <c r="E79" s="65">
        <v>70486.73</v>
      </c>
      <c r="F79" s="53">
        <v>40786.82</v>
      </c>
      <c r="G79" s="53">
        <v>140769.95000000001</v>
      </c>
      <c r="H79" s="53">
        <v>575981.57999999996</v>
      </c>
    </row>
    <row r="80" spans="1:8" x14ac:dyDescent="0.25">
      <c r="A80" s="141"/>
      <c r="B80" s="76" t="s">
        <v>195</v>
      </c>
      <c r="C80" s="76"/>
      <c r="D80" s="19" t="s">
        <v>13</v>
      </c>
      <c r="E80" s="65">
        <f>E78-E79</f>
        <v>11688.12000000001</v>
      </c>
      <c r="F80" s="53">
        <f>F78-F79</f>
        <v>6784.0299999999988</v>
      </c>
      <c r="G80" s="53">
        <f t="shared" ref="G80:H80" si="0">G78-G79</f>
        <v>16443.28</v>
      </c>
      <c r="H80" s="53">
        <f t="shared" si="0"/>
        <v>98216.230000000098</v>
      </c>
    </row>
    <row r="81" spans="1:8" ht="31.5" x14ac:dyDescent="0.25">
      <c r="A81" s="141"/>
      <c r="B81" s="76" t="s">
        <v>198</v>
      </c>
      <c r="C81" s="76"/>
      <c r="D81" s="19" t="s">
        <v>13</v>
      </c>
      <c r="E81" s="117" t="s">
        <v>307</v>
      </c>
      <c r="F81" s="118"/>
      <c r="G81" s="118"/>
      <c r="H81" s="119"/>
    </row>
    <row r="82" spans="1:8" ht="31.5" x14ac:dyDescent="0.25">
      <c r="A82" s="141"/>
      <c r="B82" s="76" t="s">
        <v>197</v>
      </c>
      <c r="C82" s="76"/>
      <c r="D82" s="19" t="s">
        <v>13</v>
      </c>
      <c r="E82" s="117" t="s">
        <v>307</v>
      </c>
      <c r="F82" s="118"/>
      <c r="G82" s="118"/>
      <c r="H82" s="119"/>
    </row>
    <row r="83" spans="1:8" ht="31.5" x14ac:dyDescent="0.25">
      <c r="A83" s="141"/>
      <c r="B83" s="76" t="s">
        <v>196</v>
      </c>
      <c r="C83" s="76"/>
      <c r="D83" s="19" t="s">
        <v>13</v>
      </c>
      <c r="E83" s="117" t="s">
        <v>307</v>
      </c>
      <c r="F83" s="118"/>
      <c r="G83" s="118"/>
      <c r="H83" s="119"/>
    </row>
    <row r="84" spans="1:8" ht="47.25" x14ac:dyDescent="0.25">
      <c r="A84" s="142"/>
      <c r="B84" s="77" t="s">
        <v>199</v>
      </c>
      <c r="C84" s="77"/>
      <c r="D84" s="19" t="s">
        <v>13</v>
      </c>
      <c r="E84" s="64">
        <v>0</v>
      </c>
      <c r="F84" s="8">
        <v>0</v>
      </c>
      <c r="G84" s="8">
        <v>0</v>
      </c>
      <c r="H84" s="8">
        <v>0</v>
      </c>
    </row>
    <row r="85" spans="1:8" x14ac:dyDescent="0.25">
      <c r="A85" s="113" t="s">
        <v>200</v>
      </c>
      <c r="B85" s="114"/>
      <c r="C85" s="114"/>
      <c r="D85" s="114"/>
      <c r="E85" s="115"/>
    </row>
    <row r="86" spans="1:8" x14ac:dyDescent="0.25">
      <c r="A86" s="139"/>
      <c r="B86" s="76" t="s">
        <v>188</v>
      </c>
      <c r="C86" s="76"/>
      <c r="D86" s="19" t="s">
        <v>6</v>
      </c>
      <c r="E86" s="65">
        <v>0</v>
      </c>
    </row>
    <row r="87" spans="1:8" x14ac:dyDescent="0.25">
      <c r="A87" s="139"/>
      <c r="B87" s="76" t="s">
        <v>189</v>
      </c>
      <c r="C87" s="76"/>
      <c r="D87" s="19" t="s">
        <v>6</v>
      </c>
      <c r="E87" s="55">
        <v>0</v>
      </c>
    </row>
    <row r="88" spans="1:8" ht="31.5" x14ac:dyDescent="0.25">
      <c r="A88" s="139"/>
      <c r="B88" s="76" t="s">
        <v>190</v>
      </c>
      <c r="C88" s="76"/>
      <c r="D88" s="19" t="s">
        <v>6</v>
      </c>
      <c r="E88" s="18">
        <v>0</v>
      </c>
    </row>
    <row r="89" spans="1:8" x14ac:dyDescent="0.25">
      <c r="A89" s="139"/>
      <c r="B89" s="76" t="s">
        <v>191</v>
      </c>
      <c r="C89" s="76"/>
      <c r="D89" s="19" t="s">
        <v>13</v>
      </c>
      <c r="E89" s="55">
        <v>0</v>
      </c>
    </row>
    <row r="90" spans="1:8" ht="31.5" customHeight="1" x14ac:dyDescent="0.25">
      <c r="A90" s="113" t="s">
        <v>201</v>
      </c>
      <c r="B90" s="114"/>
      <c r="C90" s="114"/>
      <c r="D90" s="114"/>
      <c r="E90" s="115"/>
    </row>
    <row r="91" spans="1:8" ht="31.5" x14ac:dyDescent="0.25">
      <c r="A91" s="139"/>
      <c r="B91" s="76" t="s">
        <v>202</v>
      </c>
      <c r="C91" s="76"/>
      <c r="D91" s="19" t="s">
        <v>6</v>
      </c>
      <c r="E91" s="55">
        <v>0</v>
      </c>
    </row>
    <row r="92" spans="1:8" x14ac:dyDescent="0.25">
      <c r="A92" s="139"/>
      <c r="B92" s="76" t="s">
        <v>203</v>
      </c>
      <c r="C92" s="76"/>
      <c r="D92" s="19" t="s">
        <v>6</v>
      </c>
      <c r="E92" s="55">
        <v>0</v>
      </c>
    </row>
    <row r="93" spans="1:8" ht="31.5" x14ac:dyDescent="0.25">
      <c r="A93" s="139"/>
      <c r="B93" s="76" t="s">
        <v>204</v>
      </c>
      <c r="C93" s="76"/>
      <c r="D93" s="19" t="s">
        <v>13</v>
      </c>
      <c r="E93" s="18">
        <v>0</v>
      </c>
    </row>
    <row r="94" spans="1:8" x14ac:dyDescent="0.25">
      <c r="B94" s="78"/>
      <c r="C94" s="78"/>
    </row>
    <row r="95" spans="1:8" x14ac:dyDescent="0.25">
      <c r="B95" s="78" t="s">
        <v>304</v>
      </c>
      <c r="C95" s="78"/>
      <c r="E95" s="1" t="s">
        <v>305</v>
      </c>
    </row>
  </sheetData>
  <mergeCells count="20">
    <mergeCell ref="B60:C60"/>
    <mergeCell ref="B61:C61"/>
    <mergeCell ref="A62:E63"/>
    <mergeCell ref="B49:C49"/>
    <mergeCell ref="B50:C50"/>
    <mergeCell ref="B51:C51"/>
    <mergeCell ref="A52:E52"/>
    <mergeCell ref="A31:E31"/>
    <mergeCell ref="D1:E4"/>
    <mergeCell ref="A5:E5"/>
    <mergeCell ref="B48:E48"/>
    <mergeCell ref="A90:E90"/>
    <mergeCell ref="A74:E74"/>
    <mergeCell ref="A75:A84"/>
    <mergeCell ref="A85:E85"/>
    <mergeCell ref="A67:E67"/>
    <mergeCell ref="E81:H81"/>
    <mergeCell ref="E82:H82"/>
    <mergeCell ref="E83:H83"/>
    <mergeCell ref="A30:F30"/>
  </mergeCells>
  <pageMargins left="0.70866141732283472" right="0.70866141732283472" top="0.31496062992125984" bottom="0.31496062992125984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2021-04-15T08:34:48Z</dcterms:modified>
</cp:coreProperties>
</file>