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I57" i="12" l="1"/>
  <c r="H57" i="12"/>
  <c r="G57" i="12"/>
  <c r="C41" i="12"/>
  <c r="C62" i="12"/>
  <c r="C60" i="12" l="1"/>
  <c r="C57" i="12" l="1"/>
  <c r="C64" i="12" s="1"/>
  <c r="D52" i="12" l="1"/>
  <c r="D65" i="12" s="1"/>
  <c r="D66" i="12" s="1"/>
  <c r="D51" i="12"/>
  <c r="C42" i="12" l="1"/>
  <c r="C39" i="12"/>
  <c r="C38" i="12"/>
  <c r="C37" i="12"/>
  <c r="C35" i="12"/>
  <c r="C34" i="12"/>
  <c r="D19" i="12"/>
  <c r="D18" i="12" s="1"/>
  <c r="D26" i="12" s="1"/>
  <c r="D15" i="12"/>
  <c r="D14" i="12"/>
  <c r="C47" i="12" l="1"/>
  <c r="D22" i="5"/>
  <c r="D28" i="5" l="1"/>
</calcChain>
</file>

<file path=xl/sharedStrings.xml><?xml version="1.0" encoding="utf-8"?>
<sst xmlns="http://schemas.openxmlformats.org/spreadsheetml/2006/main" count="1018" uniqueCount="361">
  <si>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</si>
  <si>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</si>
  <si>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</si>
  <si>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</si>
  <si>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</si>
  <si>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</si>
  <si>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</si>
  <si>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</si>
  <si>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</si>
  <si>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</si>
  <si>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</si>
  <si>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</si>
  <si>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</si>
  <si>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</si>
  <si>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</si>
  <si>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</si>
  <si>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</si>
  <si>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</si>
  <si>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</si>
  <si>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</si>
  <si>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</si>
  <si>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</si>
  <si>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</si>
  <si>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</si>
  <si>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</si>
  <si>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</si>
  <si>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</si>
  <si>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</si>
  <si>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</si>
  <si>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</si>
  <si>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</si>
  <si>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</si>
  <si>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</si>
  <si>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</si>
  <si>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</si>
  <si>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</si>
  <si>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</si>
  <si>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</si>
  <si>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</si>
  <si>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</si>
  <si>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</si>
  <si>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</si>
  <si>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</si>
  <si>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</si>
  <si>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</si>
  <si>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</si>
  <si>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</si>
  <si>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</si>
  <si>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</si>
  <si>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</si>
  <si>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</si>
  <si>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</si>
  <si>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</si>
  <si>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</si>
  <si>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</si>
  <si>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</si>
  <si>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</si>
  <si>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</si>
  <si>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</si>
  <si>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</si>
  <si>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</si>
  <si>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</si>
  <si>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</si>
  <si>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</si>
  <si>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</si>
  <si>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</si>
  <si>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</si>
  <si>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</si>
  <si>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</si>
  <si>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</si>
  <si>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</si>
  <si>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</si>
  <si>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</si>
  <si>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</si>
  <si>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</si>
  <si>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</si>
  <si>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</si>
  <si>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</si>
  <si>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</si>
  <si>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</si>
  <si>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</si>
  <si>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</si>
  <si>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</si>
  <si>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</si>
  <si>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</si>
  <si>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</si>
  <si>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</si>
  <si>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</si>
  <si>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</si>
  <si>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</si>
  <si>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</si>
  <si>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</si>
  <si>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</si>
  <si>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</si>
  <si>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</si>
  <si>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</si>
  <si>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</si>
  <si>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</si>
  <si>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</si>
  <si>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</si>
  <si>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</si>
  <si>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</si>
  <si>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</si>
  <si>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</si>
  <si>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</si>
  <si>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</si>
  <si>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</si>
  <si>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</si>
  <si>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</si>
  <si>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</si>
  <si>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</si>
  <si>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</si>
  <si>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</si>
  <si>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</si>
  <si>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</si>
  <si>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</si>
  <si>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</si>
  <si>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</si>
  <si>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</si>
  <si>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</si>
  <si>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</si>
  <si>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</si>
  <si>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</si>
  <si>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</si>
  <si>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</si>
  <si>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</si>
  <si>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</si>
  <si>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</si>
  <si>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</si>
  <si>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</si>
  <si>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</si>
  <si>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</si>
  <si>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</si>
  <si>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</si>
  <si>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</si>
  <si>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</si>
  <si>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</si>
  <si>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</si>
  <si>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</si>
  <si>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</si>
  <si>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</si>
  <si>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</si>
  <si>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</si>
  <si>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</si>
  <si>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</si>
  <si>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</si>
  <si>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</si>
  <si>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</si>
  <si>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</si>
  <si>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</si>
  <si>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</si>
  <si>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</si>
  <si>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</si>
  <si>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</si>
  <si>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</si>
  <si>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</si>
  <si>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</si>
  <si>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</si>
  <si>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</si>
  <si>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</si>
  <si>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</si>
  <si>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</si>
  <si>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</si>
  <si>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</si>
  <si>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</si>
  <si>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</si>
  <si>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</si>
  <si>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</si>
  <si>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</si>
  <si>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</si>
  <si>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</si>
  <si>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</si>
  <si>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</si>
  <si>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</si>
  <si>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</si>
  <si>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</si>
  <si>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</si>
  <si>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</si>
  <si>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</si>
  <si>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</si>
  <si>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</si>
  <si>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</si>
  <si>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</si>
  <si>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</si>
  <si>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</si>
  <si>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</si>
  <si>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</si>
  <si>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</si>
  <si>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</si>
  <si>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</si>
  <si>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</si>
  <si>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</si>
  <si>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</si>
  <si>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</si>
  <si>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</si>
  <si>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</si>
  <si>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</si>
  <si>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</si>
  <si>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</si>
  <si>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</si>
  <si>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</si>
  <si>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</si>
  <si>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</si>
  <si>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</si>
  <si>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</si>
  <si>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</si>
  <si>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</si>
  <si>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</si>
  <si>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</si>
  <si>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</si>
  <si>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</si>
  <si>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</si>
  <si>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</si>
  <si>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</si>
  <si>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</si>
  <si>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</si>
  <si>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</si>
  <si>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</si>
  <si>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</si>
  <si>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</si>
  <si>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</si>
  <si>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</si>
  <si>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</si>
  <si>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</si>
  <si>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</si>
  <si>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</si>
  <si>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</si>
  <si>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</si>
  <si>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</si>
  <si>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</si>
  <si>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</si>
  <si>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</si>
  <si>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</si>
  <si>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</si>
  <si>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</si>
  <si>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</si>
  <si>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</si>
  <si>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</si>
  <si>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</si>
  <si>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</si>
  <si>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</si>
  <si>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</si>
  <si>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</si>
  <si>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</si>
  <si>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</si>
  <si>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</si>
  <si>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</si>
  <si>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</si>
  <si>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</si>
  <si>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</si>
  <si>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</si>
  <si>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</si>
  <si>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</si>
  <si>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</si>
  <si>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</si>
  <si>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</si>
  <si>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</si>
  <si>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</si>
  <si>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</si>
  <si>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</si>
  <si>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</si>
  <si>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</si>
  <si>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</si>
  <si>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</si>
  <si>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</si>
  <si>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</si>
  <si>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</si>
  <si>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</si>
  <si>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</si>
  <si>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</si>
  <si>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</si>
  <si>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</si>
  <si>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</si>
  <si>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</si>
  <si>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</si>
  <si>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</si>
  <si>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</si>
  <si>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</si>
  <si>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</si>
  <si>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</si>
  <si>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</si>
  <si>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</si>
  <si>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</si>
  <si>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</si>
  <si>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</si>
  <si>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</si>
  <si>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</si>
  <si>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</si>
  <si>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</si>
  <si>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20.01.2011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</si>
  <si>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</si>
  <si>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</si>
  <si>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65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</si>
  <si>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</si>
  <si>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</si>
  <si>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</si>
  <si>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</si>
  <si>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</si>
  <si>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</si>
  <si>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</si>
  <si>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</si>
  <si>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</si>
  <si>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</si>
  <si>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</si>
  <si>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</si>
  <si>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</si>
  <si>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</si>
  <si>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</si>
  <si>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</si>
  <si>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Дезинсекция подвальных помещений</t>
  </si>
  <si>
    <t>июль и сентябрь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</si>
  <si>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</si>
  <si>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</si>
  <si>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</si>
  <si>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Очистка придомовой территории (стоянки) от 
слежавшегося снега с привлечением спец. техники</t>
  </si>
  <si>
    <t>Содержание</t>
  </si>
  <si>
    <t>Уборка снега с подъездных козырьков 3 шт.</t>
  </si>
  <si>
    <t>Генеральная уборка подъезда(апрель, сентябрь) 3 подъезда</t>
  </si>
  <si>
    <t>Тарифы на коммунальные услуги с 01.01.2019</t>
  </si>
  <si>
    <t>Ремонт межпанельных швов</t>
  </si>
  <si>
    <t>Форма 2.8. Отчет об исполнении ООО "УК "Прибайкальская" договора управления смет доходов и расходов МКД м-на Университетский, 65 за период с 01.01.2020 г. по 31.12.2020 г.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</si>
  <si>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</si>
  <si>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</si>
  <si>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</si>
  <si>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</si>
  <si>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</si>
  <si>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Дезинфекция мест общего пользования для профилатики короновируса</t>
  </si>
  <si>
    <t>Услуги по управлению многоквартирным домом</t>
  </si>
  <si>
    <t>ежеквартально и по необходимости</t>
  </si>
  <si>
    <t>1 раз в три дня</t>
  </si>
  <si>
    <t>2 раза в год</t>
  </si>
  <si>
    <t>по необходимости</t>
  </si>
  <si>
    <t xml:space="preserve">Скашивание травы с придомовой территории 2 раза </t>
  </si>
  <si>
    <t>Текущий ремонт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</si>
  <si>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</si>
  <si>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</si>
  <si>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</si>
  <si>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</si>
  <si>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</si>
  <si>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</si>
  <si>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Сумма расходов по статье текущий ремонт за 2020г.</t>
  </si>
  <si>
    <t>Замена кранов шаровых системы ГВС в подвальном помещении</t>
  </si>
  <si>
    <t>Замена светодиодных светильников при входе в 3 подъезд</t>
  </si>
  <si>
    <t>1 шт</t>
  </si>
  <si>
    <t xml:space="preserve">Кран шаровой Ду50 мм 1 шт      Кран шаровой Ду15 мм 1 шт                  Манометр МП 100 3 шт                   Клапан обр Ду 32мм 1шт               Клапан баланс. Ду32мм 1шт            Тройник 32*25м1шт                    резьба ст Ду32мм 2 шт                     Контрагайка  Ду 32мм 1шт                        Сгон стальн Ду32мм 1 шт                         Бочонок ст Ду 32мм 1ш т                       Клапан обр межфланцевый Ду 50мм 1 шт                              Фланец Ду 50 мм 2шт                     прокладка для фланца 2 шт                                                           </t>
  </si>
  <si>
    <t>Ремонт теплового пункта по адресу: м-н Университетский, 64-1, 65-3    (сумма делится пополам с МКД м-н Университетский,64)</t>
  </si>
  <si>
    <t xml:space="preserve">Ремонт теплового пункта по адресу: м-н Университетский, 65-1,2        </t>
  </si>
  <si>
    <t xml:space="preserve">Кран шаровой Ду50 мм 3 шт                    Кран шаровой Ду80 мм 1 шт      Кран шаровой Ду15 мм 1 шт                  Манометр МП 100 3 шт                                            Клапан обр межфланцевый Ду 50мм 1 шт                              Фланец Ду 50 мм 2шт                     прокладка для фланца 2 шт                                                           </t>
  </si>
  <si>
    <t>Косметический ремонт подъезда м-н Университетский, 65 1 подъезд</t>
  </si>
  <si>
    <t>смета</t>
  </si>
  <si>
    <t>Изготовление, покраска, доставка мусорных контейнеров</t>
  </si>
  <si>
    <t>3 шт</t>
  </si>
  <si>
    <t>кв 5-58,8м, кв 6-9м, кв 30-9м, кв 33-58,8м, кв 39-12м, кв 71-6м, кв 73-6м                          итого 159,6 м</t>
  </si>
  <si>
    <t>Замена тамбурной двери подъезда на двери из алюминиевого профиля</t>
  </si>
  <si>
    <t>3 двери</t>
  </si>
  <si>
    <t>Ремонт вырванных электрощитов в подъездах</t>
  </si>
  <si>
    <t>6 шт</t>
  </si>
  <si>
    <t>Остаток средств (- перерасход, + экономия), по статье текущий ремонт с учетом  2019 г. руб.</t>
  </si>
  <si>
    <t>Гл. инженер ООО "УК "Прибайкальская"                                                 Белкин И. О.</t>
  </si>
  <si>
    <t xml:space="preserve">25мм 4шт                    20мм 6шт                       </t>
  </si>
  <si>
    <t>Перерасход (-) или экономия (+) средств по статье текущий ремонт за 2020 г,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</si>
</sst>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top" wrapText="1"/>
    </xf>
    <xf numFmtId="2" fontId="4" fillId="0" borderId="0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8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4" xfId="0" applyNumberFormat="1" applyFont="1" applyBorder="1" applyAlignment="1">
      <alignment horizontal="left" vertical="center" wrapText="1"/>
    </xf>
    <xf numFmtId="2" fontId="9" fillId="3" borderId="21" xfId="0" applyNumberFormat="1" applyFont="1" applyFill="1" applyBorder="1" applyAlignment="1">
      <alignment horizontal="left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left" vertical="center" wrapText="1"/>
    </xf>
    <xf numFmtId="164" fontId="9" fillId="4" borderId="4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 wrapText="1"/>
    </xf>
    <xf numFmtId="2" fontId="20" fillId="4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-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7" t="s">
        <v>132</v>
      </c>
      <c r="B1" s="127"/>
      <c r="C1" s="127"/>
      <c r="D1" s="127"/>
    </row>
    <row r="2" spans="1:4" s="14" customFormat="1" x14ac:dyDescent="0.25"/>
    <row r="3" spans="1:4" s="14" customFormat="1" x14ac:dyDescent="0.25">
      <c r="A3" s="128" t="s">
        <v>14</v>
      </c>
      <c r="B3" s="128"/>
      <c r="C3" s="128"/>
      <c r="D3" s="12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26" t="s">
        <v>15</v>
      </c>
      <c r="B7" s="126"/>
      <c r="C7" s="126"/>
      <c r="D7" s="126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205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26" t="s">
        <v>39</v>
      </c>
      <c r="B10" s="126"/>
      <c r="C10" s="126"/>
      <c r="D10" s="126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206</v>
      </c>
    </row>
    <row r="12" spans="1:4" s="6" customFormat="1" ht="30" customHeight="1" x14ac:dyDescent="0.25">
      <c r="A12" s="126" t="s">
        <v>19</v>
      </c>
      <c r="B12" s="126"/>
      <c r="C12" s="126"/>
      <c r="D12" s="126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207</v>
      </c>
    </row>
    <row r="17" spans="1:6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6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6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6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6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6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6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6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6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6133.1</v>
      </c>
      <c r="F25" s="63"/>
    </row>
    <row r="26" spans="1:6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5999</v>
      </c>
      <c r="F26" s="63"/>
    </row>
    <row r="27" spans="1:6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63"/>
    </row>
    <row r="28" spans="1:6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134.10000000000036</v>
      </c>
      <c r="F28" s="63"/>
    </row>
    <row r="29" spans="1:6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293</v>
      </c>
      <c r="F29" s="63"/>
    </row>
    <row r="30" spans="1:6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435.2</v>
      </c>
      <c r="F30" s="63"/>
    </row>
    <row r="31" spans="1:6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208</v>
      </c>
    </row>
    <row r="32" spans="1:6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209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218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26" t="s">
        <v>30</v>
      </c>
      <c r="B37" s="126"/>
      <c r="C37" s="126"/>
      <c r="D37" s="126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210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211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211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31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35" t="s">
        <v>83</v>
      </c>
      <c r="B1" s="135"/>
      <c r="C1" s="135"/>
      <c r="D1" s="13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43555</v>
      </c>
    </row>
    <row r="5" spans="1:4" s="6" customFormat="1" ht="20.100000000000001" customHeight="1" x14ac:dyDescent="0.25">
      <c r="A5" s="126" t="s">
        <v>41</v>
      </c>
      <c r="B5" s="126"/>
      <c r="C5" s="126"/>
      <c r="D5" s="12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219</v>
      </c>
    </row>
    <row r="7" spans="1:4" s="6" customFormat="1" ht="20.100000000000001" customHeight="1" x14ac:dyDescent="0.25">
      <c r="A7" s="126" t="s">
        <v>173</v>
      </c>
      <c r="B7" s="126"/>
      <c r="C7" s="126"/>
      <c r="D7" s="126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212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220</v>
      </c>
    </row>
    <row r="10" spans="1:4" s="6" customFormat="1" ht="20.100000000000001" customHeight="1" x14ac:dyDescent="0.25">
      <c r="A10" s="126" t="s">
        <v>84</v>
      </c>
      <c r="B10" s="126"/>
      <c r="C10" s="126"/>
      <c r="D10" s="126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216</v>
      </c>
    </row>
    <row r="12" spans="1:4" s="6" customFormat="1" ht="20.100000000000001" customHeight="1" x14ac:dyDescent="0.25">
      <c r="A12" s="129" t="s">
        <v>44</v>
      </c>
      <c r="B12" s="129"/>
      <c r="C12" s="129"/>
      <c r="D12" s="129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221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217</v>
      </c>
    </row>
    <row r="15" spans="1:4" s="6" customFormat="1" ht="20.100000000000001" customHeight="1" x14ac:dyDescent="0.25">
      <c r="A15" s="129" t="s">
        <v>47</v>
      </c>
      <c r="B15" s="129"/>
      <c r="C15" s="129"/>
      <c r="D15" s="129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26" t="s">
        <v>49</v>
      </c>
      <c r="B17" s="126"/>
      <c r="C17" s="126"/>
      <c r="D17" s="126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33" t="s">
        <v>85</v>
      </c>
      <c r="B20" s="133"/>
      <c r="C20" s="133"/>
      <c r="D20" s="133"/>
    </row>
    <row r="21" spans="1:4" s="6" customFormat="1" ht="20.100000000000001" customHeight="1" x14ac:dyDescent="0.25">
      <c r="A21" s="130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131"/>
      <c r="B22" s="3" t="s">
        <v>53</v>
      </c>
      <c r="C22" s="5" t="s">
        <v>5</v>
      </c>
      <c r="D22" s="51" t="s">
        <v>274</v>
      </c>
    </row>
    <row r="23" spans="1:4" s="6" customFormat="1" ht="20.100000000000001" customHeight="1" thickBot="1" x14ac:dyDescent="0.3">
      <c r="A23" s="132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130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131"/>
      <c r="B25" s="3" t="s">
        <v>53</v>
      </c>
      <c r="C25" s="5" t="s">
        <v>5</v>
      </c>
      <c r="D25" s="51" t="s">
        <v>274</v>
      </c>
    </row>
    <row r="26" spans="1:4" s="6" customFormat="1" ht="20.100000000000001" customHeight="1" thickBot="1" x14ac:dyDescent="0.3">
      <c r="A26" s="131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130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131"/>
      <c r="B28" s="3" t="s">
        <v>53</v>
      </c>
      <c r="C28" s="5" t="s">
        <v>5</v>
      </c>
      <c r="D28" s="51" t="s">
        <v>274</v>
      </c>
    </row>
    <row r="29" spans="1:4" s="6" customFormat="1" ht="20.100000000000001" customHeight="1" x14ac:dyDescent="0.25">
      <c r="A29" s="131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134" t="s">
        <v>55</v>
      </c>
      <c r="B30" s="134"/>
      <c r="C30" s="134"/>
      <c r="D30" s="134"/>
    </row>
    <row r="31" spans="1:4" s="6" customFormat="1" ht="20.100000000000001" customHeight="1" x14ac:dyDescent="0.25">
      <c r="A31" s="130">
        <v>13</v>
      </c>
      <c r="B31" s="57" t="s">
        <v>56</v>
      </c>
      <c r="C31" s="27" t="s">
        <v>5</v>
      </c>
      <c r="D31" s="28" t="s">
        <v>277</v>
      </c>
    </row>
    <row r="32" spans="1:4" s="6" customFormat="1" ht="20.100000000000001" customHeight="1" x14ac:dyDescent="0.25">
      <c r="A32" s="131"/>
      <c r="B32" s="7" t="s">
        <v>57</v>
      </c>
      <c r="C32" s="5" t="s">
        <v>5</v>
      </c>
      <c r="D32" s="29" t="s">
        <v>278</v>
      </c>
    </row>
    <row r="33" spans="1:4" s="6" customFormat="1" ht="36.75" customHeight="1" x14ac:dyDescent="0.25">
      <c r="A33" s="131"/>
      <c r="B33" s="3" t="s">
        <v>58</v>
      </c>
      <c r="C33" s="5" t="s">
        <v>5</v>
      </c>
      <c r="D33" s="51" t="s">
        <v>279</v>
      </c>
    </row>
    <row r="34" spans="1:4" s="6" customFormat="1" ht="20.100000000000001" customHeight="1" x14ac:dyDescent="0.25">
      <c r="A34" s="131"/>
      <c r="B34" s="3" t="s">
        <v>59</v>
      </c>
      <c r="C34" s="5" t="s">
        <v>5</v>
      </c>
      <c r="D34" s="51" t="s">
        <v>280</v>
      </c>
    </row>
    <row r="35" spans="1:4" s="6" customFormat="1" ht="20.100000000000001" customHeight="1" x14ac:dyDescent="0.25">
      <c r="A35" s="131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132"/>
      <c r="B36" s="60" t="s">
        <v>61</v>
      </c>
      <c r="C36" s="31" t="s">
        <v>5</v>
      </c>
      <c r="D36" s="37">
        <v>42925</v>
      </c>
    </row>
    <row r="37" spans="1:4" ht="33.75" customHeight="1" x14ac:dyDescent="0.25">
      <c r="A37" s="130">
        <v>14</v>
      </c>
      <c r="B37" s="57" t="s">
        <v>56</v>
      </c>
      <c r="C37" s="27" t="s">
        <v>5</v>
      </c>
      <c r="D37" s="28" t="s">
        <v>244</v>
      </c>
    </row>
    <row r="38" spans="1:4" x14ac:dyDescent="0.25">
      <c r="A38" s="131"/>
      <c r="B38" s="7" t="s">
        <v>57</v>
      </c>
      <c r="C38" s="5" t="s">
        <v>5</v>
      </c>
      <c r="D38" s="29" t="s">
        <v>278</v>
      </c>
    </row>
    <row r="39" spans="1:4" ht="31.5" x14ac:dyDescent="0.25">
      <c r="A39" s="131"/>
      <c r="B39" s="3" t="s">
        <v>58</v>
      </c>
      <c r="C39" s="5" t="s">
        <v>5</v>
      </c>
      <c r="D39" s="51" t="s">
        <v>281</v>
      </c>
    </row>
    <row r="40" spans="1:4" ht="15.75" customHeight="1" x14ac:dyDescent="0.25">
      <c r="A40" s="131"/>
      <c r="B40" s="3" t="s">
        <v>59</v>
      </c>
      <c r="C40" s="5" t="s">
        <v>5</v>
      </c>
      <c r="D40" s="51" t="s">
        <v>239</v>
      </c>
    </row>
    <row r="41" spans="1:4" x14ac:dyDescent="0.25">
      <c r="A41" s="131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132"/>
      <c r="B42" s="60" t="s">
        <v>61</v>
      </c>
      <c r="C42" s="31" t="s">
        <v>5</v>
      </c>
      <c r="D42" s="37">
        <v>44148</v>
      </c>
    </row>
    <row r="43" spans="1:4" x14ac:dyDescent="0.25">
      <c r="A43" s="130">
        <v>15</v>
      </c>
      <c r="B43" s="57" t="s">
        <v>56</v>
      </c>
      <c r="C43" s="27" t="s">
        <v>5</v>
      </c>
      <c r="D43" s="28" t="s">
        <v>255</v>
      </c>
    </row>
    <row r="44" spans="1:4" ht="15.75" customHeight="1" x14ac:dyDescent="0.25">
      <c r="A44" s="131"/>
      <c r="B44" s="7" t="s">
        <v>57</v>
      </c>
      <c r="C44" s="5" t="s">
        <v>5</v>
      </c>
      <c r="D44" s="29" t="s">
        <v>278</v>
      </c>
    </row>
    <row r="45" spans="1:4" ht="31.5" x14ac:dyDescent="0.25">
      <c r="A45" s="131"/>
      <c r="B45" s="3" t="s">
        <v>58</v>
      </c>
      <c r="C45" s="5" t="s">
        <v>5</v>
      </c>
      <c r="D45" s="51" t="s">
        <v>281</v>
      </c>
    </row>
    <row r="46" spans="1:4" ht="15.75" customHeight="1" x14ac:dyDescent="0.25">
      <c r="A46" s="131"/>
      <c r="B46" s="3" t="s">
        <v>59</v>
      </c>
      <c r="C46" s="5" t="s">
        <v>5</v>
      </c>
      <c r="D46" s="51" t="s">
        <v>282</v>
      </c>
    </row>
    <row r="47" spans="1:4" x14ac:dyDescent="0.25">
      <c r="A47" s="131"/>
      <c r="B47" s="3" t="s">
        <v>60</v>
      </c>
      <c r="C47" s="5" t="s">
        <v>5</v>
      </c>
      <c r="D47" s="43"/>
    </row>
    <row r="48" spans="1:4" ht="15.75" customHeight="1" thickBot="1" x14ac:dyDescent="0.3">
      <c r="A48" s="132"/>
      <c r="B48" s="60" t="s">
        <v>61</v>
      </c>
      <c r="C48" s="31" t="s">
        <v>5</v>
      </c>
      <c r="D48" s="37"/>
    </row>
    <row r="49" spans="1:4" ht="15.75" customHeight="1" x14ac:dyDescent="0.25">
      <c r="A49" s="129" t="s">
        <v>62</v>
      </c>
      <c r="B49" s="129"/>
      <c r="C49" s="129"/>
      <c r="D49" s="129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215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129" t="s">
        <v>65</v>
      </c>
      <c r="B52" s="129"/>
      <c r="C52" s="129"/>
      <c r="D52" s="129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215</v>
      </c>
    </row>
    <row r="54" spans="1:4" x14ac:dyDescent="0.25">
      <c r="A54" s="129" t="s">
        <v>67</v>
      </c>
      <c r="B54" s="129"/>
      <c r="C54" s="129"/>
      <c r="D54" s="129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223</v>
      </c>
    </row>
    <row r="56" spans="1:4" x14ac:dyDescent="0.25">
      <c r="A56" s="129" t="s">
        <v>69</v>
      </c>
      <c r="B56" s="129"/>
      <c r="C56" s="129"/>
      <c r="D56" s="129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214</v>
      </c>
    </row>
    <row r="58" spans="1:4" x14ac:dyDescent="0.25">
      <c r="A58" s="126" t="s">
        <v>71</v>
      </c>
      <c r="B58" s="126"/>
      <c r="C58" s="126"/>
      <c r="D58" s="126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214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129" t="s">
        <v>74</v>
      </c>
      <c r="B61" s="129"/>
      <c r="C61" s="129"/>
      <c r="D61" s="129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213</v>
      </c>
    </row>
    <row r="63" spans="1:4" x14ac:dyDescent="0.25">
      <c r="A63" s="129" t="s">
        <v>76</v>
      </c>
      <c r="B63" s="129"/>
      <c r="C63" s="129"/>
      <c r="D63" s="129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224</v>
      </c>
    </row>
    <row r="65" spans="1:4" x14ac:dyDescent="0.25">
      <c r="A65" s="129" t="s">
        <v>78</v>
      </c>
      <c r="B65" s="129"/>
      <c r="C65" s="129"/>
      <c r="D65" s="129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213</v>
      </c>
    </row>
    <row r="67" spans="1:4" x14ac:dyDescent="0.25">
      <c r="A67" s="129" t="s">
        <v>80</v>
      </c>
      <c r="B67" s="129"/>
      <c r="C67" s="129"/>
      <c r="D67" s="129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225</v>
      </c>
    </row>
    <row r="69" spans="1:4" x14ac:dyDescent="0.25">
      <c r="A69" s="126" t="s">
        <v>86</v>
      </c>
      <c r="B69" s="126"/>
      <c r="C69" s="126"/>
      <c r="D69" s="126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213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7" t="s">
        <v>90</v>
      </c>
      <c r="B1" s="127"/>
      <c r="C1" s="127"/>
      <c r="D1" s="127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25">
      <c r="A5" s="130">
        <v>1</v>
      </c>
      <c r="B5" s="26" t="s">
        <v>87</v>
      </c>
      <c r="C5" s="27" t="s">
        <v>5</v>
      </c>
      <c r="D5" s="28" t="s">
        <v>226</v>
      </c>
    </row>
    <row r="6" spans="1:4" s="6" customFormat="1" ht="20.100000000000001" customHeight="1" x14ac:dyDescent="0.25">
      <c r="A6" s="131"/>
      <c r="B6" s="7" t="s">
        <v>59</v>
      </c>
      <c r="C6" s="5" t="s">
        <v>5</v>
      </c>
      <c r="D6" s="29" t="s">
        <v>227</v>
      </c>
    </row>
    <row r="7" spans="1:4" s="6" customFormat="1" ht="36.75" customHeight="1" x14ac:dyDescent="0.25">
      <c r="A7" s="131"/>
      <c r="B7" s="7" t="s">
        <v>88</v>
      </c>
      <c r="C7" s="5" t="s">
        <v>13</v>
      </c>
      <c r="D7" s="55" t="s">
        <v>273</v>
      </c>
    </row>
    <row r="8" spans="1:4" s="6" customFormat="1" ht="32.25" customHeight="1" x14ac:dyDescent="0.25">
      <c r="A8" s="131"/>
      <c r="B8" s="3" t="s">
        <v>175</v>
      </c>
      <c r="C8" s="5" t="s">
        <v>5</v>
      </c>
      <c r="D8" s="29"/>
    </row>
    <row r="9" spans="1:4" s="6" customFormat="1" ht="34.5" customHeight="1" x14ac:dyDescent="0.25">
      <c r="A9" s="131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131"/>
      <c r="B10" s="3" t="s">
        <v>177</v>
      </c>
      <c r="C10" s="5" t="s">
        <v>5</v>
      </c>
      <c r="D10" s="29" t="s">
        <v>242</v>
      </c>
    </row>
    <row r="11" spans="1:4" s="6" customFormat="1" ht="20.100000000000001" customHeight="1" thickBot="1" x14ac:dyDescent="0.3">
      <c r="A11" s="132"/>
      <c r="B11" s="52" t="s">
        <v>89</v>
      </c>
      <c r="C11" s="31" t="s">
        <v>5</v>
      </c>
      <c r="D11" s="32" t="s">
        <v>262</v>
      </c>
    </row>
    <row r="12" spans="1:4" s="6" customFormat="1" ht="47.25" x14ac:dyDescent="0.25">
      <c r="A12" s="130">
        <v>2</v>
      </c>
      <c r="B12" s="26" t="s">
        <v>87</v>
      </c>
      <c r="C12" s="27" t="s">
        <v>5</v>
      </c>
      <c r="D12" s="28" t="s">
        <v>228</v>
      </c>
    </row>
    <row r="13" spans="1:4" s="6" customFormat="1" x14ac:dyDescent="0.25">
      <c r="A13" s="131"/>
      <c r="B13" s="7" t="s">
        <v>59</v>
      </c>
      <c r="C13" s="5" t="s">
        <v>5</v>
      </c>
      <c r="D13" s="29" t="s">
        <v>227</v>
      </c>
    </row>
    <row r="14" spans="1:4" s="6" customFormat="1" ht="30" x14ac:dyDescent="0.25">
      <c r="A14" s="131"/>
      <c r="B14" s="7" t="s">
        <v>88</v>
      </c>
      <c r="C14" s="5" t="s">
        <v>13</v>
      </c>
      <c r="D14" s="55" t="s">
        <v>273</v>
      </c>
    </row>
    <row r="15" spans="1:4" ht="31.5" x14ac:dyDescent="0.25">
      <c r="A15" s="131"/>
      <c r="B15" s="3" t="s">
        <v>175</v>
      </c>
      <c r="C15" s="5" t="s">
        <v>5</v>
      </c>
      <c r="D15" s="29"/>
    </row>
    <row r="16" spans="1:4" ht="31.5" x14ac:dyDescent="0.25">
      <c r="A16" s="131"/>
      <c r="B16" s="3" t="s">
        <v>176</v>
      </c>
      <c r="C16" s="5" t="s">
        <v>5</v>
      </c>
      <c r="D16" s="29" t="s">
        <v>17</v>
      </c>
    </row>
    <row r="17" spans="1:4" x14ac:dyDescent="0.25">
      <c r="A17" s="131"/>
      <c r="B17" s="3" t="s">
        <v>177</v>
      </c>
      <c r="C17" s="5" t="s">
        <v>5</v>
      </c>
      <c r="D17" s="29" t="s">
        <v>242</v>
      </c>
    </row>
    <row r="18" spans="1:4" ht="16.5" thickBot="1" x14ac:dyDescent="0.3">
      <c r="A18" s="132"/>
      <c r="B18" s="52" t="s">
        <v>89</v>
      </c>
      <c r="C18" s="31" t="s">
        <v>5</v>
      </c>
      <c r="D18" s="32" t="s">
        <v>262</v>
      </c>
    </row>
    <row r="19" spans="1:4" x14ac:dyDescent="0.25">
      <c r="A19" s="130">
        <v>3</v>
      </c>
      <c r="B19" s="26" t="s">
        <v>87</v>
      </c>
      <c r="C19" s="27" t="s">
        <v>5</v>
      </c>
      <c r="D19" s="28" t="s">
        <v>229</v>
      </c>
    </row>
    <row r="20" spans="1:4" x14ac:dyDescent="0.25">
      <c r="A20" s="131"/>
      <c r="B20" s="7" t="s">
        <v>59</v>
      </c>
      <c r="C20" s="5" t="s">
        <v>5</v>
      </c>
      <c r="D20" s="29" t="s">
        <v>237</v>
      </c>
    </row>
    <row r="21" spans="1:4" ht="30" x14ac:dyDescent="0.25">
      <c r="A21" s="131"/>
      <c r="B21" s="7" t="s">
        <v>88</v>
      </c>
      <c r="C21" s="5" t="s">
        <v>13</v>
      </c>
      <c r="D21" s="55" t="s">
        <v>273</v>
      </c>
    </row>
    <row r="22" spans="1:4" ht="31.5" x14ac:dyDescent="0.25">
      <c r="A22" s="131"/>
      <c r="B22" s="3" t="s">
        <v>175</v>
      </c>
      <c r="C22" s="5" t="s">
        <v>5</v>
      </c>
      <c r="D22" s="29"/>
    </row>
    <row r="23" spans="1:4" ht="31.5" x14ac:dyDescent="0.25">
      <c r="A23" s="131"/>
      <c r="B23" s="3" t="s">
        <v>176</v>
      </c>
      <c r="C23" s="5" t="s">
        <v>5</v>
      </c>
      <c r="D23" s="29" t="s">
        <v>17</v>
      </c>
    </row>
    <row r="24" spans="1:4" x14ac:dyDescent="0.25">
      <c r="A24" s="131"/>
      <c r="B24" s="3" t="s">
        <v>177</v>
      </c>
      <c r="C24" s="5" t="s">
        <v>5</v>
      </c>
      <c r="D24" s="29" t="s">
        <v>242</v>
      </c>
    </row>
    <row r="25" spans="1:4" ht="16.5" thickBot="1" x14ac:dyDescent="0.3">
      <c r="A25" s="132"/>
      <c r="B25" s="52" t="s">
        <v>89</v>
      </c>
      <c r="C25" s="31" t="s">
        <v>5</v>
      </c>
      <c r="D25" s="32" t="s">
        <v>262</v>
      </c>
    </row>
    <row r="26" spans="1:4" ht="31.5" x14ac:dyDescent="0.25">
      <c r="A26" s="130">
        <v>4</v>
      </c>
      <c r="B26" s="26" t="s">
        <v>87</v>
      </c>
      <c r="C26" s="27" t="s">
        <v>5</v>
      </c>
      <c r="D26" s="28" t="s">
        <v>230</v>
      </c>
    </row>
    <row r="27" spans="1:4" x14ac:dyDescent="0.25">
      <c r="A27" s="131"/>
      <c r="B27" s="7" t="s">
        <v>59</v>
      </c>
      <c r="C27" s="5" t="s">
        <v>5</v>
      </c>
      <c r="D27" s="29" t="s">
        <v>237</v>
      </c>
    </row>
    <row r="28" spans="1:4" ht="30" x14ac:dyDescent="0.25">
      <c r="A28" s="131"/>
      <c r="B28" s="7" t="s">
        <v>88</v>
      </c>
      <c r="C28" s="5" t="s">
        <v>13</v>
      </c>
      <c r="D28" s="55" t="s">
        <v>273</v>
      </c>
    </row>
    <row r="29" spans="1:4" ht="31.5" x14ac:dyDescent="0.25">
      <c r="A29" s="131"/>
      <c r="B29" s="3" t="s">
        <v>175</v>
      </c>
      <c r="C29" s="5" t="s">
        <v>5</v>
      </c>
      <c r="D29" s="29"/>
    </row>
    <row r="30" spans="1:4" ht="31.5" x14ac:dyDescent="0.25">
      <c r="A30" s="131"/>
      <c r="B30" s="3" t="s">
        <v>176</v>
      </c>
      <c r="C30" s="5" t="s">
        <v>5</v>
      </c>
      <c r="D30" s="29" t="s">
        <v>17</v>
      </c>
    </row>
    <row r="31" spans="1:4" x14ac:dyDescent="0.25">
      <c r="A31" s="131"/>
      <c r="B31" s="3" t="s">
        <v>177</v>
      </c>
      <c r="C31" s="5" t="s">
        <v>5</v>
      </c>
      <c r="D31" s="29" t="s">
        <v>259</v>
      </c>
    </row>
    <row r="32" spans="1:4" ht="16.5" thickBot="1" x14ac:dyDescent="0.3">
      <c r="A32" s="132"/>
      <c r="B32" s="52" t="s">
        <v>89</v>
      </c>
      <c r="C32" s="31" t="s">
        <v>5</v>
      </c>
      <c r="D32" s="32" t="s">
        <v>262</v>
      </c>
    </row>
    <row r="33" spans="1:4" ht="31.5" x14ac:dyDescent="0.25">
      <c r="A33" s="130">
        <v>5</v>
      </c>
      <c r="B33" s="26" t="s">
        <v>87</v>
      </c>
      <c r="C33" s="27" t="s">
        <v>5</v>
      </c>
      <c r="D33" s="28" t="s">
        <v>231</v>
      </c>
    </row>
    <row r="34" spans="1:4" x14ac:dyDescent="0.25">
      <c r="A34" s="131"/>
      <c r="B34" s="7" t="s">
        <v>59</v>
      </c>
      <c r="C34" s="5" t="s">
        <v>5</v>
      </c>
      <c r="D34" s="29"/>
    </row>
    <row r="35" spans="1:4" ht="30" x14ac:dyDescent="0.25">
      <c r="A35" s="131"/>
      <c r="B35" s="7" t="s">
        <v>88</v>
      </c>
      <c r="C35" s="5" t="s">
        <v>13</v>
      </c>
      <c r="D35" s="55" t="s">
        <v>273</v>
      </c>
    </row>
    <row r="36" spans="1:4" ht="31.5" x14ac:dyDescent="0.25">
      <c r="A36" s="131"/>
      <c r="B36" s="3" t="s">
        <v>175</v>
      </c>
      <c r="C36" s="5" t="s">
        <v>5</v>
      </c>
      <c r="D36" s="29"/>
    </row>
    <row r="37" spans="1:4" ht="31.5" x14ac:dyDescent="0.25">
      <c r="A37" s="131"/>
      <c r="B37" s="3" t="s">
        <v>176</v>
      </c>
      <c r="C37" s="5" t="s">
        <v>5</v>
      </c>
      <c r="D37" s="29" t="s">
        <v>17</v>
      </c>
    </row>
    <row r="38" spans="1:4" x14ac:dyDescent="0.25">
      <c r="A38" s="131"/>
      <c r="B38" s="3" t="s">
        <v>177</v>
      </c>
      <c r="C38" s="5" t="s">
        <v>5</v>
      </c>
      <c r="D38" s="29" t="s">
        <v>242</v>
      </c>
    </row>
    <row r="39" spans="1:4" ht="16.5" thickBot="1" x14ac:dyDescent="0.3">
      <c r="A39" s="132"/>
      <c r="B39" s="52" t="s">
        <v>89</v>
      </c>
      <c r="C39" s="31" t="s">
        <v>5</v>
      </c>
      <c r="D39" s="32" t="s">
        <v>262</v>
      </c>
    </row>
    <row r="40" spans="1:4" ht="47.25" x14ac:dyDescent="0.25">
      <c r="A40" s="130">
        <v>6</v>
      </c>
      <c r="B40" s="26" t="s">
        <v>87</v>
      </c>
      <c r="C40" s="27" t="s">
        <v>5</v>
      </c>
      <c r="D40" s="28" t="s">
        <v>232</v>
      </c>
    </row>
    <row r="41" spans="1:4" x14ac:dyDescent="0.25">
      <c r="A41" s="131"/>
      <c r="B41" s="7" t="s">
        <v>59</v>
      </c>
      <c r="C41" s="5" t="s">
        <v>5</v>
      </c>
      <c r="D41" s="29" t="s">
        <v>238</v>
      </c>
    </row>
    <row r="42" spans="1:4" ht="30" x14ac:dyDescent="0.25">
      <c r="A42" s="131"/>
      <c r="B42" s="7" t="s">
        <v>88</v>
      </c>
      <c r="C42" s="5" t="s">
        <v>13</v>
      </c>
      <c r="D42" s="55" t="s">
        <v>273</v>
      </c>
    </row>
    <row r="43" spans="1:4" ht="31.5" x14ac:dyDescent="0.25">
      <c r="A43" s="131"/>
      <c r="B43" s="3" t="s">
        <v>175</v>
      </c>
      <c r="C43" s="5" t="s">
        <v>5</v>
      </c>
      <c r="D43" s="29"/>
    </row>
    <row r="44" spans="1:4" ht="31.5" x14ac:dyDescent="0.25">
      <c r="A44" s="131"/>
      <c r="B44" s="3" t="s">
        <v>176</v>
      </c>
      <c r="C44" s="5" t="s">
        <v>5</v>
      </c>
      <c r="D44" s="29" t="s">
        <v>17</v>
      </c>
    </row>
    <row r="45" spans="1:4" x14ac:dyDescent="0.25">
      <c r="A45" s="131"/>
      <c r="B45" s="3" t="s">
        <v>177</v>
      </c>
      <c r="C45" s="5" t="s">
        <v>5</v>
      </c>
      <c r="D45" s="29" t="s">
        <v>242</v>
      </c>
    </row>
    <row r="46" spans="1:4" ht="16.5" thickBot="1" x14ac:dyDescent="0.3">
      <c r="A46" s="132"/>
      <c r="B46" s="52" t="s">
        <v>89</v>
      </c>
      <c r="C46" s="31" t="s">
        <v>5</v>
      </c>
      <c r="D46" s="32" t="s">
        <v>262</v>
      </c>
    </row>
    <row r="47" spans="1:4" x14ac:dyDescent="0.25">
      <c r="A47" s="130">
        <v>7</v>
      </c>
      <c r="B47" s="26" t="s">
        <v>87</v>
      </c>
      <c r="C47" s="27" t="s">
        <v>5</v>
      </c>
      <c r="D47" s="28" t="s">
        <v>233</v>
      </c>
    </row>
    <row r="48" spans="1:4" x14ac:dyDescent="0.25">
      <c r="A48" s="131"/>
      <c r="B48" s="7" t="s">
        <v>59</v>
      </c>
      <c r="C48" s="5" t="s">
        <v>5</v>
      </c>
      <c r="D48" s="29" t="s">
        <v>239</v>
      </c>
    </row>
    <row r="49" spans="1:4" ht="30" x14ac:dyDescent="0.25">
      <c r="A49" s="131"/>
      <c r="B49" s="7" t="s">
        <v>88</v>
      </c>
      <c r="C49" s="5" t="s">
        <v>13</v>
      </c>
      <c r="D49" s="55" t="s">
        <v>273</v>
      </c>
    </row>
    <row r="50" spans="1:4" ht="31.5" x14ac:dyDescent="0.25">
      <c r="A50" s="131"/>
      <c r="B50" s="3" t="s">
        <v>175</v>
      </c>
      <c r="C50" s="5" t="s">
        <v>5</v>
      </c>
      <c r="D50" s="29"/>
    </row>
    <row r="51" spans="1:4" ht="31.5" x14ac:dyDescent="0.25">
      <c r="A51" s="131"/>
      <c r="B51" s="3" t="s">
        <v>176</v>
      </c>
      <c r="C51" s="5" t="s">
        <v>5</v>
      </c>
      <c r="D51" s="29" t="s">
        <v>17</v>
      </c>
    </row>
    <row r="52" spans="1:4" x14ac:dyDescent="0.25">
      <c r="A52" s="131"/>
      <c r="B52" s="3" t="s">
        <v>177</v>
      </c>
      <c r="C52" s="5" t="s">
        <v>5</v>
      </c>
      <c r="D52" s="29" t="s">
        <v>242</v>
      </c>
    </row>
    <row r="53" spans="1:4" ht="16.5" thickBot="1" x14ac:dyDescent="0.3">
      <c r="A53" s="132"/>
      <c r="B53" s="52" t="s">
        <v>89</v>
      </c>
      <c r="C53" s="31" t="s">
        <v>5</v>
      </c>
      <c r="D53" s="32" t="s">
        <v>262</v>
      </c>
    </row>
    <row r="54" spans="1:4" x14ac:dyDescent="0.25">
      <c r="A54" s="130">
        <v>8</v>
      </c>
      <c r="B54" s="26" t="s">
        <v>87</v>
      </c>
      <c r="C54" s="27" t="s">
        <v>5</v>
      </c>
      <c r="D54" s="28" t="s">
        <v>234</v>
      </c>
    </row>
    <row r="55" spans="1:4" x14ac:dyDescent="0.25">
      <c r="A55" s="131"/>
      <c r="B55" s="7" t="s">
        <v>59</v>
      </c>
      <c r="C55" s="5" t="s">
        <v>5</v>
      </c>
      <c r="D55" s="29" t="s">
        <v>237</v>
      </c>
    </row>
    <row r="56" spans="1:4" ht="30" x14ac:dyDescent="0.25">
      <c r="A56" s="131"/>
      <c r="B56" s="7" t="s">
        <v>88</v>
      </c>
      <c r="C56" s="5" t="s">
        <v>13</v>
      </c>
      <c r="D56" s="55" t="s">
        <v>273</v>
      </c>
    </row>
    <row r="57" spans="1:4" ht="31.5" x14ac:dyDescent="0.25">
      <c r="A57" s="131"/>
      <c r="B57" s="3" t="s">
        <v>175</v>
      </c>
      <c r="C57" s="5" t="s">
        <v>5</v>
      </c>
      <c r="D57" s="29"/>
    </row>
    <row r="58" spans="1:4" ht="31.5" x14ac:dyDescent="0.25">
      <c r="A58" s="131"/>
      <c r="B58" s="3" t="s">
        <v>176</v>
      </c>
      <c r="C58" s="5" t="s">
        <v>5</v>
      </c>
      <c r="D58" s="29" t="s">
        <v>17</v>
      </c>
    </row>
    <row r="59" spans="1:4" x14ac:dyDescent="0.25">
      <c r="A59" s="131"/>
      <c r="B59" s="3" t="s">
        <v>177</v>
      </c>
      <c r="C59" s="5" t="s">
        <v>5</v>
      </c>
      <c r="D59" s="29" t="s">
        <v>243</v>
      </c>
    </row>
    <row r="60" spans="1:4" ht="16.5" thickBot="1" x14ac:dyDescent="0.3">
      <c r="A60" s="132"/>
      <c r="B60" s="52" t="s">
        <v>89</v>
      </c>
      <c r="C60" s="31" t="s">
        <v>5</v>
      </c>
      <c r="D60" s="32" t="s">
        <v>262</v>
      </c>
    </row>
    <row r="61" spans="1:4" x14ac:dyDescent="0.25">
      <c r="A61" s="130">
        <v>9</v>
      </c>
      <c r="B61" s="26" t="s">
        <v>87</v>
      </c>
      <c r="C61" s="27" t="s">
        <v>5</v>
      </c>
      <c r="D61" s="28" t="s">
        <v>235</v>
      </c>
    </row>
    <row r="62" spans="1:4" x14ac:dyDescent="0.25">
      <c r="A62" s="131"/>
      <c r="B62" s="7" t="s">
        <v>59</v>
      </c>
      <c r="C62" s="5" t="s">
        <v>5</v>
      </c>
      <c r="D62" s="29" t="s">
        <v>240</v>
      </c>
    </row>
    <row r="63" spans="1:4" ht="30" x14ac:dyDescent="0.25">
      <c r="A63" s="131"/>
      <c r="B63" s="7" t="s">
        <v>88</v>
      </c>
      <c r="C63" s="5" t="s">
        <v>13</v>
      </c>
      <c r="D63" s="55" t="s">
        <v>273</v>
      </c>
    </row>
    <row r="64" spans="1:4" ht="31.5" x14ac:dyDescent="0.25">
      <c r="A64" s="131"/>
      <c r="B64" s="3" t="s">
        <v>175</v>
      </c>
      <c r="C64" s="5" t="s">
        <v>5</v>
      </c>
      <c r="D64" s="29"/>
    </row>
    <row r="65" spans="1:4" ht="31.5" x14ac:dyDescent="0.25">
      <c r="A65" s="131"/>
      <c r="B65" s="3" t="s">
        <v>176</v>
      </c>
      <c r="C65" s="5" t="s">
        <v>5</v>
      </c>
      <c r="D65" s="29" t="s">
        <v>17</v>
      </c>
    </row>
    <row r="66" spans="1:4" x14ac:dyDescent="0.25">
      <c r="A66" s="131"/>
      <c r="B66" s="3" t="s">
        <v>177</v>
      </c>
      <c r="C66" s="5" t="s">
        <v>5</v>
      </c>
      <c r="D66" s="29" t="s">
        <v>242</v>
      </c>
    </row>
    <row r="67" spans="1:4" ht="16.5" thickBot="1" x14ac:dyDescent="0.3">
      <c r="A67" s="132"/>
      <c r="B67" s="52" t="s">
        <v>89</v>
      </c>
      <c r="C67" s="31" t="s">
        <v>5</v>
      </c>
      <c r="D67" s="32" t="s">
        <v>262</v>
      </c>
    </row>
    <row r="68" spans="1:4" x14ac:dyDescent="0.25">
      <c r="A68" s="130">
        <v>10</v>
      </c>
      <c r="B68" s="26" t="s">
        <v>87</v>
      </c>
      <c r="C68" s="27" t="s">
        <v>5</v>
      </c>
      <c r="D68" s="28" t="s">
        <v>236</v>
      </c>
    </row>
    <row r="69" spans="1:4" x14ac:dyDescent="0.25">
      <c r="A69" s="131"/>
      <c r="B69" s="7" t="s">
        <v>59</v>
      </c>
      <c r="C69" s="5" t="s">
        <v>5</v>
      </c>
      <c r="D69" s="29" t="s">
        <v>241</v>
      </c>
    </row>
    <row r="70" spans="1:4" ht="30" x14ac:dyDescent="0.25">
      <c r="A70" s="131"/>
      <c r="B70" s="7" t="s">
        <v>88</v>
      </c>
      <c r="C70" s="5" t="s">
        <v>13</v>
      </c>
      <c r="D70" s="55" t="s">
        <v>273</v>
      </c>
    </row>
    <row r="71" spans="1:4" ht="31.5" x14ac:dyDescent="0.25">
      <c r="A71" s="131"/>
      <c r="B71" s="3" t="s">
        <v>175</v>
      </c>
      <c r="C71" s="5" t="s">
        <v>5</v>
      </c>
      <c r="D71" s="29"/>
    </row>
    <row r="72" spans="1:4" ht="31.5" x14ac:dyDescent="0.25">
      <c r="A72" s="131"/>
      <c r="B72" s="3" t="s">
        <v>176</v>
      </c>
      <c r="C72" s="5" t="s">
        <v>5</v>
      </c>
      <c r="D72" s="29" t="s">
        <v>17</v>
      </c>
    </row>
    <row r="73" spans="1:4" x14ac:dyDescent="0.25">
      <c r="A73" s="131"/>
      <c r="B73" s="3" t="s">
        <v>177</v>
      </c>
      <c r="C73" s="5" t="s">
        <v>5</v>
      </c>
      <c r="D73" s="29" t="s">
        <v>242</v>
      </c>
    </row>
    <row r="74" spans="1:4" ht="16.5" thickBot="1" x14ac:dyDescent="0.3">
      <c r="A74" s="132"/>
      <c r="B74" s="52" t="s">
        <v>89</v>
      </c>
      <c r="C74" s="31" t="s">
        <v>5</v>
      </c>
      <c r="D74" s="32" t="s">
        <v>262</v>
      </c>
    </row>
    <row r="75" spans="1:4" ht="17.25" customHeight="1" x14ac:dyDescent="0.25">
      <c r="A75" s="130">
        <v>11</v>
      </c>
      <c r="B75" s="26" t="s">
        <v>87</v>
      </c>
      <c r="C75" s="27" t="s">
        <v>5</v>
      </c>
      <c r="D75" s="28" t="s">
        <v>260</v>
      </c>
    </row>
    <row r="76" spans="1:4" x14ac:dyDescent="0.25">
      <c r="A76" s="131"/>
      <c r="B76" s="7" t="s">
        <v>59</v>
      </c>
      <c r="C76" s="5" t="s">
        <v>5</v>
      </c>
      <c r="D76" s="29"/>
    </row>
    <row r="77" spans="1:4" ht="30" x14ac:dyDescent="0.25">
      <c r="A77" s="131"/>
      <c r="B77" s="7" t="s">
        <v>88</v>
      </c>
      <c r="C77" s="5" t="s">
        <v>13</v>
      </c>
      <c r="D77" s="55" t="s">
        <v>273</v>
      </c>
    </row>
    <row r="78" spans="1:4" ht="31.5" x14ac:dyDescent="0.25">
      <c r="A78" s="131"/>
      <c r="B78" s="3" t="s">
        <v>175</v>
      </c>
      <c r="C78" s="5" t="s">
        <v>5</v>
      </c>
      <c r="D78" s="29"/>
    </row>
    <row r="79" spans="1:4" ht="31.5" x14ac:dyDescent="0.25">
      <c r="A79" s="131"/>
      <c r="B79" s="3" t="s">
        <v>176</v>
      </c>
      <c r="C79" s="5" t="s">
        <v>5</v>
      </c>
      <c r="D79" s="29" t="s">
        <v>17</v>
      </c>
    </row>
    <row r="80" spans="1:4" x14ac:dyDescent="0.25">
      <c r="A80" s="131"/>
      <c r="B80" s="3" t="s">
        <v>177</v>
      </c>
      <c r="C80" s="5" t="s">
        <v>5</v>
      </c>
      <c r="D80" s="29" t="s">
        <v>261</v>
      </c>
    </row>
    <row r="81" spans="1:4" ht="16.5" thickBot="1" x14ac:dyDescent="0.3">
      <c r="A81" s="132"/>
      <c r="B81" s="52" t="s">
        <v>89</v>
      </c>
      <c r="C81" s="31" t="s">
        <v>5</v>
      </c>
      <c r="D81" s="32" t="s">
        <v>262</v>
      </c>
    </row>
    <row r="82" spans="1:4" ht="31.5" x14ac:dyDescent="0.25">
      <c r="A82" s="130">
        <v>12</v>
      </c>
      <c r="B82" s="26" t="s">
        <v>87</v>
      </c>
      <c r="C82" s="27" t="s">
        <v>5</v>
      </c>
      <c r="D82" s="28" t="s">
        <v>263</v>
      </c>
    </row>
    <row r="83" spans="1:4" x14ac:dyDescent="0.25">
      <c r="A83" s="131"/>
      <c r="B83" s="7" t="s">
        <v>59</v>
      </c>
      <c r="C83" s="5" t="s">
        <v>5</v>
      </c>
      <c r="D83" s="29" t="s">
        <v>265</v>
      </c>
    </row>
    <row r="84" spans="1:4" x14ac:dyDescent="0.25">
      <c r="A84" s="131"/>
      <c r="B84" s="7" t="s">
        <v>88</v>
      </c>
      <c r="C84" s="5" t="s">
        <v>13</v>
      </c>
      <c r="D84" s="29">
        <v>600</v>
      </c>
    </row>
    <row r="85" spans="1:4" ht="31.5" x14ac:dyDescent="0.25">
      <c r="A85" s="131"/>
      <c r="B85" s="3" t="s">
        <v>175</v>
      </c>
      <c r="C85" s="5" t="s">
        <v>5</v>
      </c>
      <c r="D85" s="43">
        <v>41275</v>
      </c>
    </row>
    <row r="86" spans="1:4" ht="31.5" x14ac:dyDescent="0.25">
      <c r="A86" s="131"/>
      <c r="B86" s="3" t="s">
        <v>176</v>
      </c>
      <c r="C86" s="5" t="s">
        <v>5</v>
      </c>
      <c r="D86" s="29" t="s">
        <v>17</v>
      </c>
    </row>
    <row r="87" spans="1:4" x14ac:dyDescent="0.25">
      <c r="A87" s="131"/>
      <c r="B87" s="3" t="s">
        <v>177</v>
      </c>
      <c r="C87" s="5" t="s">
        <v>5</v>
      </c>
      <c r="D87" s="29" t="s">
        <v>264</v>
      </c>
    </row>
    <row r="88" spans="1:4" ht="16.5" thickBot="1" x14ac:dyDescent="0.3">
      <c r="A88" s="132"/>
      <c r="B88" s="52" t="s">
        <v>89</v>
      </c>
      <c r="C88" s="31" t="s">
        <v>5</v>
      </c>
      <c r="D88" s="32" t="s">
        <v>262</v>
      </c>
    </row>
    <row r="89" spans="1:4" x14ac:dyDescent="0.25">
      <c r="A89" s="136">
        <v>13</v>
      </c>
      <c r="B89" s="26" t="s">
        <v>87</v>
      </c>
      <c r="C89" s="27" t="s">
        <v>5</v>
      </c>
      <c r="D89" s="28" t="s">
        <v>275</v>
      </c>
    </row>
    <row r="90" spans="1:4" x14ac:dyDescent="0.25">
      <c r="A90" s="137"/>
      <c r="B90" s="7" t="s">
        <v>59</v>
      </c>
      <c r="C90" s="5" t="s">
        <v>5</v>
      </c>
      <c r="D90" s="29" t="s">
        <v>265</v>
      </c>
    </row>
    <row r="91" spans="1:4" x14ac:dyDescent="0.25">
      <c r="A91" s="137"/>
      <c r="B91" s="7" t="s">
        <v>88</v>
      </c>
      <c r="C91" s="5" t="s">
        <v>13</v>
      </c>
      <c r="D91" s="29">
        <v>5300</v>
      </c>
    </row>
    <row r="92" spans="1:4" ht="31.5" x14ac:dyDescent="0.25">
      <c r="A92" s="137"/>
      <c r="B92" s="3" t="s">
        <v>175</v>
      </c>
      <c r="C92" s="5" t="s">
        <v>5</v>
      </c>
      <c r="D92" s="43">
        <v>41275</v>
      </c>
    </row>
    <row r="93" spans="1:4" ht="31.5" x14ac:dyDescent="0.25">
      <c r="A93" s="137"/>
      <c r="B93" s="3" t="s">
        <v>176</v>
      </c>
      <c r="C93" s="5" t="s">
        <v>5</v>
      </c>
      <c r="D93" s="29" t="s">
        <v>17</v>
      </c>
    </row>
    <row r="94" spans="1:4" x14ac:dyDescent="0.25">
      <c r="A94" s="137"/>
      <c r="B94" s="3" t="s">
        <v>177</v>
      </c>
      <c r="C94" s="5" t="s">
        <v>5</v>
      </c>
      <c r="D94" s="29" t="s">
        <v>242</v>
      </c>
    </row>
    <row r="95" spans="1:4" ht="16.5" thickBot="1" x14ac:dyDescent="0.3">
      <c r="A95" s="138"/>
      <c r="B95" s="52" t="s">
        <v>89</v>
      </c>
      <c r="C95" s="31" t="s">
        <v>5</v>
      </c>
      <c r="D95" s="32" t="s">
        <v>276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7" t="s">
        <v>100</v>
      </c>
      <c r="B1" s="127"/>
      <c r="C1" s="127"/>
      <c r="D1" s="127"/>
    </row>
    <row r="2" spans="1:4" ht="26.25" x14ac:dyDescent="0.4">
      <c r="B2" s="142" t="s">
        <v>318</v>
      </c>
      <c r="C2" s="142"/>
      <c r="D2" s="142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43070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244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245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239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246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247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294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248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39" t="s">
        <v>99</v>
      </c>
      <c r="B15" s="140"/>
      <c r="C15" s="140"/>
      <c r="D15" s="141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295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249</v>
      </c>
    </row>
    <row r="19" spans="1:4" ht="31.5" x14ac:dyDescent="0.25">
      <c r="A19" s="41"/>
      <c r="B19" s="7" t="s">
        <v>92</v>
      </c>
      <c r="C19" s="5" t="s">
        <v>5</v>
      </c>
      <c r="D19" s="29" t="s">
        <v>245</v>
      </c>
    </row>
    <row r="20" spans="1:4" x14ac:dyDescent="0.25">
      <c r="A20" s="41"/>
      <c r="B20" s="3" t="s">
        <v>59</v>
      </c>
      <c r="C20" s="5" t="s">
        <v>5</v>
      </c>
      <c r="D20" s="29" t="s">
        <v>239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257</v>
      </c>
    </row>
    <row r="23" spans="1:4" ht="31.5" x14ac:dyDescent="0.25">
      <c r="A23" s="41"/>
      <c r="B23" s="3" t="s">
        <v>95</v>
      </c>
      <c r="C23" s="5" t="s">
        <v>5</v>
      </c>
      <c r="D23" s="42" t="s">
        <v>251</v>
      </c>
    </row>
    <row r="24" spans="1:4" ht="63" x14ac:dyDescent="0.25">
      <c r="A24" s="41"/>
      <c r="B24" s="3" t="s">
        <v>96</v>
      </c>
      <c r="C24" s="5" t="s">
        <v>5</v>
      </c>
      <c r="D24" s="29" t="s">
        <v>296</v>
      </c>
    </row>
    <row r="25" spans="1:4" x14ac:dyDescent="0.25">
      <c r="A25" s="41"/>
      <c r="B25" s="7" t="s">
        <v>97</v>
      </c>
      <c r="C25" s="5" t="s">
        <v>5</v>
      </c>
      <c r="D25" s="43" t="s">
        <v>297</v>
      </c>
    </row>
    <row r="26" spans="1:4" ht="31.5" x14ac:dyDescent="0.25">
      <c r="A26" s="41"/>
      <c r="B26" s="54" t="s">
        <v>178</v>
      </c>
      <c r="C26" s="5" t="s">
        <v>5</v>
      </c>
      <c r="D26" s="29" t="s">
        <v>266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39" t="s">
        <v>99</v>
      </c>
      <c r="B28" s="140"/>
      <c r="C28" s="140"/>
      <c r="D28" s="141"/>
    </row>
    <row r="29" spans="1:4" ht="79.5" thickBot="1" x14ac:dyDescent="0.3">
      <c r="A29" s="44"/>
      <c r="B29" s="45" t="s">
        <v>99</v>
      </c>
      <c r="C29" s="31" t="s">
        <v>5</v>
      </c>
      <c r="D29" s="32" t="s">
        <v>295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252</v>
      </c>
    </row>
    <row r="32" spans="1:4" ht="31.5" x14ac:dyDescent="0.25">
      <c r="A32" s="41"/>
      <c r="B32" s="7" t="s">
        <v>92</v>
      </c>
      <c r="C32" s="5" t="s">
        <v>5</v>
      </c>
      <c r="D32" s="29" t="s">
        <v>245</v>
      </c>
    </row>
    <row r="33" spans="1:4" x14ac:dyDescent="0.25">
      <c r="A33" s="41"/>
      <c r="B33" s="3" t="s">
        <v>59</v>
      </c>
      <c r="C33" s="5" t="s">
        <v>5</v>
      </c>
      <c r="D33" s="29" t="s">
        <v>253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257</v>
      </c>
    </row>
    <row r="36" spans="1:4" ht="31.5" x14ac:dyDescent="0.25">
      <c r="A36" s="41"/>
      <c r="B36" s="3" t="s">
        <v>95</v>
      </c>
      <c r="C36" s="5" t="s">
        <v>5</v>
      </c>
      <c r="D36" s="42" t="s">
        <v>251</v>
      </c>
    </row>
    <row r="37" spans="1:4" ht="63" x14ac:dyDescent="0.25">
      <c r="A37" s="41"/>
      <c r="B37" s="3" t="s">
        <v>96</v>
      </c>
      <c r="C37" s="5" t="s">
        <v>5</v>
      </c>
      <c r="D37" s="29" t="s">
        <v>298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39" t="s">
        <v>99</v>
      </c>
      <c r="B41" s="140"/>
      <c r="C41" s="140"/>
      <c r="D41" s="141"/>
    </row>
    <row r="42" spans="1:4" ht="79.5" thickBot="1" x14ac:dyDescent="0.3">
      <c r="A42" s="44"/>
      <c r="B42" s="45" t="s">
        <v>99</v>
      </c>
      <c r="C42" s="31" t="s">
        <v>5</v>
      </c>
      <c r="D42" s="32" t="s">
        <v>295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254</v>
      </c>
    </row>
    <row r="45" spans="1:4" ht="31.5" x14ac:dyDescent="0.25">
      <c r="A45" s="41"/>
      <c r="B45" s="7" t="s">
        <v>92</v>
      </c>
      <c r="C45" s="5" t="s">
        <v>5</v>
      </c>
      <c r="D45" s="29" t="s">
        <v>245</v>
      </c>
    </row>
    <row r="46" spans="1:4" x14ac:dyDescent="0.25">
      <c r="A46" s="41"/>
      <c r="B46" s="3" t="s">
        <v>59</v>
      </c>
      <c r="C46" s="5" t="s">
        <v>5</v>
      </c>
      <c r="D46" s="29" t="s">
        <v>239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246</v>
      </c>
    </row>
    <row r="49" spans="1:4" ht="31.5" x14ac:dyDescent="0.25">
      <c r="A49" s="41"/>
      <c r="B49" s="3" t="s">
        <v>95</v>
      </c>
      <c r="C49" s="5" t="s">
        <v>5</v>
      </c>
      <c r="D49" s="42" t="s">
        <v>247</v>
      </c>
    </row>
    <row r="50" spans="1:4" ht="78.75" x14ac:dyDescent="0.25">
      <c r="A50" s="41"/>
      <c r="B50" s="3" t="s">
        <v>96</v>
      </c>
      <c r="C50" s="5" t="s">
        <v>5</v>
      </c>
      <c r="D50" s="29" t="s">
        <v>299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39" t="s">
        <v>99</v>
      </c>
      <c r="B54" s="140"/>
      <c r="C54" s="140"/>
      <c r="D54" s="141"/>
    </row>
    <row r="55" spans="1:4" ht="79.5" thickBot="1" x14ac:dyDescent="0.3">
      <c r="A55" s="44"/>
      <c r="B55" s="45" t="s">
        <v>99</v>
      </c>
      <c r="C55" s="31" t="s">
        <v>5</v>
      </c>
      <c r="D55" s="32" t="s">
        <v>295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297</v>
      </c>
    </row>
    <row r="57" spans="1:4" x14ac:dyDescent="0.25">
      <c r="A57" s="41"/>
      <c r="B57" s="7" t="s">
        <v>91</v>
      </c>
      <c r="C57" s="5" t="s">
        <v>5</v>
      </c>
      <c r="D57" s="29" t="s">
        <v>255</v>
      </c>
    </row>
    <row r="58" spans="1:4" ht="31.5" x14ac:dyDescent="0.25">
      <c r="A58" s="41"/>
      <c r="B58" s="7" t="s">
        <v>92</v>
      </c>
      <c r="C58" s="5" t="s">
        <v>5</v>
      </c>
      <c r="D58" s="29" t="s">
        <v>245</v>
      </c>
    </row>
    <row r="59" spans="1:4" x14ac:dyDescent="0.25">
      <c r="A59" s="41"/>
      <c r="B59" s="3" t="s">
        <v>59</v>
      </c>
      <c r="C59" s="5" t="s">
        <v>5</v>
      </c>
      <c r="D59" s="29" t="s">
        <v>256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250</v>
      </c>
    </row>
    <row r="62" spans="1:4" ht="31.5" x14ac:dyDescent="0.25">
      <c r="A62" s="41"/>
      <c r="B62" s="3" t="s">
        <v>95</v>
      </c>
      <c r="C62" s="5" t="s">
        <v>5</v>
      </c>
      <c r="D62" s="42" t="s">
        <v>247</v>
      </c>
    </row>
    <row r="63" spans="1:4" ht="63" x14ac:dyDescent="0.25">
      <c r="A63" s="41"/>
      <c r="B63" s="3" t="s">
        <v>96</v>
      </c>
      <c r="C63" s="5" t="s">
        <v>5</v>
      </c>
      <c r="D63" s="29" t="s">
        <v>300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290</v>
      </c>
    </row>
    <row r="66" spans="1:4" ht="76.5" x14ac:dyDescent="0.25">
      <c r="A66" s="41"/>
      <c r="B66" s="7" t="s">
        <v>179</v>
      </c>
      <c r="C66" s="5" t="s">
        <v>5</v>
      </c>
      <c r="D66" s="62" t="s">
        <v>291</v>
      </c>
    </row>
    <row r="67" spans="1:4" ht="15.75" customHeight="1" x14ac:dyDescent="0.25">
      <c r="A67" s="139" t="s">
        <v>99</v>
      </c>
      <c r="B67" s="140"/>
      <c r="C67" s="140"/>
      <c r="D67" s="141"/>
    </row>
    <row r="68" spans="1:4" ht="79.5" thickBot="1" x14ac:dyDescent="0.3">
      <c r="A68" s="44"/>
      <c r="B68" s="45" t="s">
        <v>99</v>
      </c>
      <c r="C68" s="31" t="s">
        <v>5</v>
      </c>
      <c r="D68" s="32" t="s">
        <v>295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44" t="s">
        <v>104</v>
      </c>
      <c r="B1" s="144"/>
      <c r="C1" s="144"/>
      <c r="D1" s="144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267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267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43" t="s">
        <v>183</v>
      </c>
      <c r="B8" s="143"/>
      <c r="C8" s="143"/>
      <c r="D8" s="143"/>
    </row>
    <row r="9" spans="1:4" s="6" customFormat="1" ht="37.5" customHeight="1" x14ac:dyDescent="0.25">
      <c r="A9" s="130">
        <v>1</v>
      </c>
      <c r="B9" s="57" t="s">
        <v>184</v>
      </c>
      <c r="C9" s="27" t="s">
        <v>5</v>
      </c>
      <c r="D9" s="28" t="s">
        <v>268</v>
      </c>
    </row>
    <row r="10" spans="1:4" s="6" customFormat="1" ht="20.100000000000001" customHeight="1" x14ac:dyDescent="0.25">
      <c r="A10" s="131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131"/>
      <c r="B11" s="7" t="s">
        <v>101</v>
      </c>
      <c r="C11" s="5" t="s">
        <v>5</v>
      </c>
      <c r="D11" s="29" t="s">
        <v>269</v>
      </c>
    </row>
    <row r="12" spans="1:4" s="6" customFormat="1" ht="20.100000000000001" customHeight="1" x14ac:dyDescent="0.25">
      <c r="A12" s="131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132"/>
      <c r="B13" s="45" t="s">
        <v>103</v>
      </c>
      <c r="C13" s="31" t="s">
        <v>13</v>
      </c>
      <c r="D13" s="32">
        <v>400</v>
      </c>
    </row>
    <row r="14" spans="1:4" x14ac:dyDescent="0.25">
      <c r="A14" s="130">
        <v>2</v>
      </c>
      <c r="B14" s="57" t="s">
        <v>184</v>
      </c>
      <c r="C14" s="27" t="s">
        <v>5</v>
      </c>
      <c r="D14" s="28" t="s">
        <v>271</v>
      </c>
    </row>
    <row r="15" spans="1:4" x14ac:dyDescent="0.25">
      <c r="A15" s="131"/>
      <c r="B15" s="7" t="s">
        <v>185</v>
      </c>
      <c r="C15" s="5" t="s">
        <v>5</v>
      </c>
      <c r="D15" s="29">
        <v>3812125898</v>
      </c>
    </row>
    <row r="16" spans="1:4" x14ac:dyDescent="0.25">
      <c r="A16" s="131"/>
      <c r="B16" s="7" t="s">
        <v>101</v>
      </c>
      <c r="C16" s="5" t="s">
        <v>5</v>
      </c>
      <c r="D16" s="29" t="s">
        <v>272</v>
      </c>
    </row>
    <row r="17" spans="1:4" x14ac:dyDescent="0.25">
      <c r="A17" s="131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132"/>
      <c r="B18" s="45" t="s">
        <v>103</v>
      </c>
      <c r="C18" s="31" t="s">
        <v>13</v>
      </c>
      <c r="D18" s="32">
        <v>400</v>
      </c>
    </row>
    <row r="19" spans="1:4" ht="31.5" x14ac:dyDescent="0.25">
      <c r="A19" s="130">
        <v>3</v>
      </c>
      <c r="B19" s="57" t="s">
        <v>184</v>
      </c>
      <c r="C19" s="27" t="s">
        <v>5</v>
      </c>
      <c r="D19" s="28" t="s">
        <v>283</v>
      </c>
    </row>
    <row r="20" spans="1:4" x14ac:dyDescent="0.25">
      <c r="A20" s="131"/>
      <c r="B20" s="7" t="s">
        <v>185</v>
      </c>
      <c r="C20" s="5" t="s">
        <v>5</v>
      </c>
      <c r="D20" s="29">
        <v>3849011544</v>
      </c>
    </row>
    <row r="21" spans="1:4" x14ac:dyDescent="0.25">
      <c r="A21" s="131"/>
      <c r="B21" s="7" t="s">
        <v>101</v>
      </c>
      <c r="C21" s="5" t="s">
        <v>5</v>
      </c>
      <c r="D21" s="29" t="s">
        <v>284</v>
      </c>
    </row>
    <row r="22" spans="1:4" x14ac:dyDescent="0.25">
      <c r="A22" s="131"/>
      <c r="B22" s="7" t="s">
        <v>102</v>
      </c>
      <c r="C22" s="5" t="s">
        <v>5</v>
      </c>
      <c r="D22" s="43">
        <v>41640</v>
      </c>
    </row>
    <row r="23" spans="1:4" ht="16.5" thickBot="1" x14ac:dyDescent="0.3">
      <c r="A23" s="132"/>
      <c r="B23" s="45" t="s">
        <v>103</v>
      </c>
      <c r="C23" s="31" t="s">
        <v>13</v>
      </c>
      <c r="D23" s="32">
        <v>400</v>
      </c>
    </row>
    <row r="24" spans="1:4" x14ac:dyDescent="0.25">
      <c r="A24" s="130">
        <v>4</v>
      </c>
      <c r="B24" s="57" t="s">
        <v>184</v>
      </c>
      <c r="C24" s="27" t="s">
        <v>5</v>
      </c>
      <c r="D24" s="28" t="s">
        <v>285</v>
      </c>
    </row>
    <row r="25" spans="1:4" x14ac:dyDescent="0.25">
      <c r="A25" s="131"/>
      <c r="B25" s="7" t="s">
        <v>185</v>
      </c>
      <c r="C25" s="5" t="s">
        <v>5</v>
      </c>
      <c r="D25" s="29">
        <v>7713076301</v>
      </c>
    </row>
    <row r="26" spans="1:4" x14ac:dyDescent="0.25">
      <c r="A26" s="131"/>
      <c r="B26" s="7" t="s">
        <v>101</v>
      </c>
      <c r="C26" s="5" t="s">
        <v>5</v>
      </c>
      <c r="D26" s="29" t="s">
        <v>286</v>
      </c>
    </row>
    <row r="27" spans="1:4" x14ac:dyDescent="0.25">
      <c r="A27" s="131"/>
      <c r="B27" s="7" t="s">
        <v>102</v>
      </c>
      <c r="C27" s="5" t="s">
        <v>5</v>
      </c>
      <c r="D27" s="43">
        <v>41640</v>
      </c>
    </row>
    <row r="28" spans="1:4" ht="16.5" thickBot="1" x14ac:dyDescent="0.3">
      <c r="A28" s="132"/>
      <c r="B28" s="45" t="s">
        <v>103</v>
      </c>
      <c r="C28" s="31" t="s">
        <v>13</v>
      </c>
      <c r="D28" s="32">
        <v>400</v>
      </c>
    </row>
    <row r="29" spans="1:4" x14ac:dyDescent="0.25">
      <c r="A29" s="130">
        <v>5</v>
      </c>
      <c r="B29" s="57" t="s">
        <v>184</v>
      </c>
      <c r="C29" s="27" t="s">
        <v>5</v>
      </c>
      <c r="D29" s="28" t="s">
        <v>287</v>
      </c>
    </row>
    <row r="30" spans="1:4" x14ac:dyDescent="0.25">
      <c r="A30" s="131"/>
      <c r="B30" s="7" t="s">
        <v>185</v>
      </c>
      <c r="C30" s="5" t="s">
        <v>5</v>
      </c>
      <c r="D30" s="29">
        <v>3849011544</v>
      </c>
    </row>
    <row r="31" spans="1:4" x14ac:dyDescent="0.25">
      <c r="A31" s="131"/>
      <c r="B31" s="7" t="s">
        <v>101</v>
      </c>
      <c r="C31" s="5" t="s">
        <v>5</v>
      </c>
      <c r="D31" s="29" t="s">
        <v>288</v>
      </c>
    </row>
    <row r="32" spans="1:4" x14ac:dyDescent="0.25">
      <c r="A32" s="131"/>
      <c r="B32" s="7" t="s">
        <v>102</v>
      </c>
      <c r="C32" s="5" t="s">
        <v>5</v>
      </c>
      <c r="D32" s="43">
        <v>41640</v>
      </c>
    </row>
    <row r="33" spans="1:4" ht="16.5" thickBot="1" x14ac:dyDescent="0.3">
      <c r="A33" s="132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35" t="s">
        <v>109</v>
      </c>
      <c r="B1" s="135"/>
      <c r="C1" s="135"/>
      <c r="D1" s="13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9" t="s">
        <v>105</v>
      </c>
      <c r="B5" s="129"/>
      <c r="C5" s="129"/>
      <c r="D5" s="12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45" t="s">
        <v>258</v>
      </c>
      <c r="C10" s="145"/>
      <c r="D10" s="14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35" t="s">
        <v>112</v>
      </c>
      <c r="B1" s="135"/>
      <c r="C1" s="135"/>
      <c r="D1" s="13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289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205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tabSelected="1" zoomScale="115" zoomScaleNormal="115" workbookViewId="0">
      <selection activeCell="B65" sqref="B65:C65"/>
    </sheetView>
  </sheetViews>
  <sheetFormatPr defaultRowHeight="15.75" x14ac:dyDescent="0.25"/>
  <cols>
    <col min="1" max="1" width="7" style="101" customWidth="1"/>
    <col min="2" max="2" width="47.28515625" style="16" customWidth="1"/>
    <col min="3" max="3" width="22.85546875" style="16" customWidth="1"/>
    <col min="4" max="4" width="23" style="1" customWidth="1"/>
    <col min="5" max="5" width="15.5703125" style="1" customWidth="1"/>
    <col min="6" max="6" width="12.42578125" style="1" customWidth="1"/>
    <col min="7" max="7" width="11.140625" style="1" customWidth="1"/>
    <col min="8" max="8" width="13.28515625" style="1" customWidth="1"/>
    <col min="9" max="16384" width="9.140625" style="1"/>
  </cols>
  <sheetData>
    <row r="1" spans="1:8" ht="15.75" customHeight="1" x14ac:dyDescent="0.25">
      <c r="D1" s="151" t="s">
        <v>301</v>
      </c>
      <c r="E1" s="151"/>
      <c r="F1" s="84"/>
      <c r="G1" s="84"/>
      <c r="H1" s="84"/>
    </row>
    <row r="2" spans="1:8" ht="18.75" x14ac:dyDescent="0.3">
      <c r="B2" s="64"/>
      <c r="C2" s="64"/>
      <c r="D2" s="151"/>
      <c r="E2" s="151"/>
      <c r="F2" s="84"/>
      <c r="G2" s="84"/>
      <c r="H2" s="84"/>
    </row>
    <row r="3" spans="1:8" ht="24" customHeight="1" x14ac:dyDescent="0.3">
      <c r="B3" s="65"/>
      <c r="C3" s="65"/>
      <c r="D3" s="151"/>
      <c r="E3" s="151"/>
      <c r="F3" s="84"/>
      <c r="G3" s="84"/>
      <c r="H3" s="84"/>
    </row>
    <row r="4" spans="1:8" ht="27.75" customHeight="1" x14ac:dyDescent="0.25">
      <c r="D4" s="151"/>
      <c r="E4" s="151"/>
      <c r="F4" s="84"/>
      <c r="G4" s="84"/>
      <c r="H4" s="84"/>
    </row>
    <row r="5" spans="1:8" ht="18.75" x14ac:dyDescent="0.25">
      <c r="D5" s="151"/>
      <c r="E5" s="151"/>
      <c r="F5" s="66"/>
      <c r="G5" s="66"/>
      <c r="H5" s="66"/>
    </row>
    <row r="6" spans="1:8" ht="58.5" customHeight="1" x14ac:dyDescent="0.25">
      <c r="A6" s="152" t="s">
        <v>320</v>
      </c>
      <c r="B6" s="152"/>
      <c r="C6" s="152"/>
      <c r="D6" s="152"/>
      <c r="E6" s="152"/>
      <c r="F6" s="85"/>
    </row>
    <row r="8" spans="1:8" x14ac:dyDescent="0.25">
      <c r="A8" s="102" t="s">
        <v>0</v>
      </c>
      <c r="B8" s="17" t="s">
        <v>1</v>
      </c>
      <c r="C8" s="2" t="s">
        <v>2</v>
      </c>
      <c r="D8" s="2" t="s">
        <v>3</v>
      </c>
      <c r="E8" s="90"/>
    </row>
    <row r="9" spans="1:8" ht="21.75" customHeight="1" x14ac:dyDescent="0.25">
      <c r="A9" s="103" t="s">
        <v>8</v>
      </c>
      <c r="B9" s="18" t="s">
        <v>4</v>
      </c>
      <c r="C9" s="5" t="s">
        <v>5</v>
      </c>
      <c r="D9" s="49">
        <v>44272</v>
      </c>
      <c r="E9" s="91"/>
      <c r="F9" s="6"/>
      <c r="G9" s="6"/>
      <c r="H9" s="6"/>
    </row>
    <row r="10" spans="1:8" ht="18.75" customHeight="1" x14ac:dyDescent="0.25">
      <c r="A10" s="103" t="s">
        <v>9</v>
      </c>
      <c r="B10" s="18" t="s">
        <v>113</v>
      </c>
      <c r="C10" s="5" t="s">
        <v>5</v>
      </c>
      <c r="D10" s="49">
        <v>43831</v>
      </c>
      <c r="E10" s="91"/>
      <c r="F10" s="6"/>
      <c r="G10" s="6"/>
      <c r="H10" s="6"/>
    </row>
    <row r="11" spans="1:8" ht="19.5" customHeight="1" x14ac:dyDescent="0.25">
      <c r="A11" s="103" t="s">
        <v>10</v>
      </c>
      <c r="B11" s="18" t="s">
        <v>114</v>
      </c>
      <c r="C11" s="5" t="s">
        <v>5</v>
      </c>
      <c r="D11" s="49">
        <v>44196</v>
      </c>
      <c r="E11" s="91"/>
      <c r="F11" s="6"/>
      <c r="G11" s="6"/>
      <c r="H11" s="6"/>
    </row>
    <row r="12" spans="1:8" ht="31.5" x14ac:dyDescent="0.25">
      <c r="A12" s="103">
        <v>4</v>
      </c>
      <c r="B12" s="19" t="s">
        <v>115</v>
      </c>
      <c r="C12" s="5" t="s">
        <v>13</v>
      </c>
      <c r="D12" s="59"/>
      <c r="E12" s="92"/>
      <c r="F12" s="6"/>
      <c r="G12" s="6"/>
      <c r="H12" s="6"/>
    </row>
    <row r="13" spans="1:8" x14ac:dyDescent="0.25">
      <c r="A13" s="103">
        <v>5</v>
      </c>
      <c r="B13" s="9" t="s">
        <v>125</v>
      </c>
      <c r="C13" s="5" t="s">
        <v>13</v>
      </c>
      <c r="D13" s="5">
        <v>0</v>
      </c>
      <c r="E13" s="93"/>
      <c r="F13" s="6"/>
      <c r="G13" s="6"/>
      <c r="H13" s="6"/>
    </row>
    <row r="14" spans="1:8" x14ac:dyDescent="0.25">
      <c r="A14" s="103">
        <v>6</v>
      </c>
      <c r="B14" s="9" t="s">
        <v>126</v>
      </c>
      <c r="C14" s="5" t="s">
        <v>13</v>
      </c>
      <c r="D14" s="50">
        <f>455039.7+133612.2</f>
        <v>588651.9</v>
      </c>
      <c r="E14" s="94"/>
      <c r="F14" s="6"/>
      <c r="G14" s="6"/>
      <c r="H14" s="6"/>
    </row>
    <row r="15" spans="1:8" ht="31.5" x14ac:dyDescent="0.25">
      <c r="A15" s="103">
        <v>7</v>
      </c>
      <c r="B15" s="19" t="s">
        <v>186</v>
      </c>
      <c r="C15" s="5" t="s">
        <v>13</v>
      </c>
      <c r="D15" s="50">
        <f>D16+D17</f>
        <v>1521282</v>
      </c>
      <c r="E15" s="94"/>
      <c r="F15" s="6"/>
      <c r="G15" s="6"/>
      <c r="H15" s="6"/>
    </row>
    <row r="16" spans="1:8" x14ac:dyDescent="0.25">
      <c r="A16" s="103">
        <v>8</v>
      </c>
      <c r="B16" s="9" t="s">
        <v>127</v>
      </c>
      <c r="C16" s="5" t="s">
        <v>13</v>
      </c>
      <c r="D16" s="67">
        <v>1188617.04</v>
      </c>
      <c r="E16" s="94"/>
      <c r="F16" s="6"/>
      <c r="G16" s="6"/>
      <c r="H16" s="6"/>
    </row>
    <row r="17" spans="1:8" x14ac:dyDescent="0.25">
      <c r="A17" s="103">
        <v>9</v>
      </c>
      <c r="B17" s="9" t="s">
        <v>128</v>
      </c>
      <c r="C17" s="5" t="s">
        <v>13</v>
      </c>
      <c r="D17" s="67">
        <v>332664.96000000002</v>
      </c>
      <c r="E17" s="94"/>
      <c r="F17" s="6"/>
      <c r="G17" s="6"/>
      <c r="H17" s="6"/>
    </row>
    <row r="18" spans="1:8" x14ac:dyDescent="0.25">
      <c r="A18" s="103">
        <v>10</v>
      </c>
      <c r="B18" s="19" t="s">
        <v>116</v>
      </c>
      <c r="C18" s="5" t="s">
        <v>13</v>
      </c>
      <c r="D18" s="50">
        <f>D19+D22+D23+D24</f>
        <v>1435680.27</v>
      </c>
      <c r="E18" s="94"/>
      <c r="F18" s="6"/>
      <c r="G18" s="6"/>
      <c r="H18" s="6"/>
    </row>
    <row r="19" spans="1:8" x14ac:dyDescent="0.25">
      <c r="A19" s="103">
        <v>11</v>
      </c>
      <c r="B19" s="9" t="s">
        <v>187</v>
      </c>
      <c r="C19" s="5" t="s">
        <v>13</v>
      </c>
      <c r="D19" s="50">
        <f>D20+D21</f>
        <v>1435680.27</v>
      </c>
      <c r="E19" s="94"/>
      <c r="F19" s="6"/>
      <c r="G19" s="6"/>
      <c r="H19" s="6"/>
    </row>
    <row r="20" spans="1:8" x14ac:dyDescent="0.25">
      <c r="A20" s="103">
        <v>12</v>
      </c>
      <c r="B20" s="9" t="s">
        <v>127</v>
      </c>
      <c r="C20" s="5"/>
      <c r="D20" s="68">
        <v>1118952.31</v>
      </c>
      <c r="E20" s="94"/>
      <c r="F20" s="6"/>
      <c r="G20" s="6"/>
      <c r="H20" s="6"/>
    </row>
    <row r="21" spans="1:8" x14ac:dyDescent="0.25">
      <c r="A21" s="103">
        <v>13</v>
      </c>
      <c r="B21" s="9" t="s">
        <v>128</v>
      </c>
      <c r="C21" s="5"/>
      <c r="D21" s="68">
        <v>316727.96000000002</v>
      </c>
      <c r="E21" s="94"/>
      <c r="F21" s="6"/>
      <c r="G21" s="6"/>
      <c r="H21" s="6"/>
    </row>
    <row r="22" spans="1:8" x14ac:dyDescent="0.25">
      <c r="A22" s="103">
        <v>14</v>
      </c>
      <c r="B22" s="9" t="s">
        <v>188</v>
      </c>
      <c r="C22" s="5" t="s">
        <v>13</v>
      </c>
      <c r="D22" s="5">
        <v>0</v>
      </c>
      <c r="E22" s="93"/>
      <c r="F22" s="6"/>
      <c r="G22" s="6"/>
      <c r="H22" s="6"/>
    </row>
    <row r="23" spans="1:8" x14ac:dyDescent="0.25">
      <c r="A23" s="103">
        <v>15</v>
      </c>
      <c r="B23" s="9" t="s">
        <v>129</v>
      </c>
      <c r="C23" s="5" t="s">
        <v>13</v>
      </c>
      <c r="D23" s="5">
        <v>0</v>
      </c>
      <c r="E23" s="93"/>
      <c r="F23" s="6"/>
      <c r="G23" s="6"/>
      <c r="H23" s="6"/>
    </row>
    <row r="24" spans="1:8" ht="31.5" x14ac:dyDescent="0.25">
      <c r="A24" s="103">
        <v>16</v>
      </c>
      <c r="B24" s="9" t="s">
        <v>130</v>
      </c>
      <c r="C24" s="5" t="s">
        <v>13</v>
      </c>
      <c r="D24" s="5">
        <v>0</v>
      </c>
      <c r="E24" s="93"/>
      <c r="F24" s="6"/>
      <c r="G24" s="6"/>
      <c r="H24" s="6"/>
    </row>
    <row r="25" spans="1:8" x14ac:dyDescent="0.25">
      <c r="A25" s="103">
        <v>17</v>
      </c>
      <c r="B25" s="9" t="s">
        <v>131</v>
      </c>
      <c r="C25" s="5" t="s">
        <v>13</v>
      </c>
      <c r="D25" s="5">
        <v>0</v>
      </c>
      <c r="E25" s="93"/>
      <c r="F25" s="6"/>
      <c r="G25" s="6"/>
      <c r="H25" s="6"/>
    </row>
    <row r="26" spans="1:8" x14ac:dyDescent="0.25">
      <c r="A26" s="103">
        <v>18</v>
      </c>
      <c r="B26" s="19" t="s">
        <v>117</v>
      </c>
      <c r="C26" s="5" t="s">
        <v>13</v>
      </c>
      <c r="D26" s="50">
        <f>D18</f>
        <v>1435680.27</v>
      </c>
      <c r="E26" s="94"/>
      <c r="F26" s="6"/>
      <c r="G26" s="6"/>
      <c r="H26" s="6"/>
    </row>
    <row r="27" spans="1:8" ht="31.5" x14ac:dyDescent="0.25">
      <c r="A27" s="103">
        <v>19</v>
      </c>
      <c r="B27" s="19" t="s">
        <v>118</v>
      </c>
      <c r="C27" s="5" t="s">
        <v>13</v>
      </c>
      <c r="D27" s="50"/>
      <c r="E27" s="94"/>
      <c r="F27" s="6"/>
      <c r="G27" s="6"/>
      <c r="H27" s="6"/>
    </row>
    <row r="28" spans="1:8" x14ac:dyDescent="0.25">
      <c r="A28" s="103">
        <v>20</v>
      </c>
      <c r="B28" s="9" t="s">
        <v>123</v>
      </c>
      <c r="C28" s="5" t="s">
        <v>13</v>
      </c>
      <c r="D28" s="5">
        <v>0</v>
      </c>
      <c r="E28" s="93"/>
      <c r="F28" s="6"/>
      <c r="G28" s="6"/>
      <c r="H28" s="6"/>
    </row>
    <row r="29" spans="1:8" x14ac:dyDescent="0.25">
      <c r="A29" s="103">
        <v>21</v>
      </c>
      <c r="B29" s="9" t="s">
        <v>124</v>
      </c>
      <c r="C29" s="5" t="s">
        <v>13</v>
      </c>
      <c r="D29" s="50">
        <v>668473.29</v>
      </c>
      <c r="E29" s="94"/>
      <c r="F29" s="6"/>
      <c r="G29" s="6"/>
      <c r="H29" s="6"/>
    </row>
    <row r="30" spans="1:8" x14ac:dyDescent="0.25">
      <c r="A30" s="104"/>
      <c r="B30" s="96"/>
      <c r="C30" s="96"/>
      <c r="D30" s="63"/>
      <c r="E30" s="97"/>
      <c r="F30" s="6"/>
      <c r="G30" s="6"/>
      <c r="H30" s="6"/>
    </row>
    <row r="31" spans="1:8" x14ac:dyDescent="0.25">
      <c r="A31" s="154" t="s">
        <v>315</v>
      </c>
      <c r="B31" s="154"/>
      <c r="C31" s="154"/>
      <c r="D31" s="154"/>
      <c r="E31" s="154"/>
      <c r="F31" s="6"/>
      <c r="G31" s="6"/>
      <c r="H31" s="6"/>
    </row>
    <row r="32" spans="1:8" x14ac:dyDescent="0.25">
      <c r="A32" s="153" t="s">
        <v>321</v>
      </c>
      <c r="B32" s="153"/>
      <c r="C32" s="153"/>
      <c r="D32" s="153"/>
      <c r="E32" s="153"/>
      <c r="F32" s="6"/>
      <c r="G32" s="6"/>
      <c r="H32" s="6"/>
    </row>
    <row r="33" spans="1:8" ht="76.5" customHeight="1" x14ac:dyDescent="0.25">
      <c r="A33" s="105"/>
      <c r="B33" s="95" t="s">
        <v>302</v>
      </c>
      <c r="C33" s="70" t="s">
        <v>322</v>
      </c>
      <c r="D33" s="69" t="s">
        <v>323</v>
      </c>
      <c r="E33" s="69" t="s">
        <v>324</v>
      </c>
      <c r="F33" s="6"/>
      <c r="G33" s="6"/>
      <c r="H33" s="6"/>
    </row>
    <row r="34" spans="1:8" x14ac:dyDescent="0.25">
      <c r="A34" s="99">
        <v>1</v>
      </c>
      <c r="B34" s="71" t="s">
        <v>303</v>
      </c>
      <c r="C34" s="70">
        <f>2.59*6133*12</f>
        <v>190613.63999999998</v>
      </c>
      <c r="D34" s="74" t="s">
        <v>242</v>
      </c>
      <c r="E34" s="99">
        <v>12</v>
      </c>
      <c r="F34" s="72"/>
      <c r="G34" s="6"/>
      <c r="H34" s="6"/>
    </row>
    <row r="35" spans="1:8" x14ac:dyDescent="0.25">
      <c r="A35" s="99">
        <v>2</v>
      </c>
      <c r="B35" s="71" t="s">
        <v>304</v>
      </c>
      <c r="C35" s="70">
        <f>1.98*6133*12</f>
        <v>145720.08000000002</v>
      </c>
      <c r="D35" s="69" t="s">
        <v>259</v>
      </c>
      <c r="E35" s="99">
        <v>12</v>
      </c>
      <c r="F35" s="72"/>
      <c r="G35" s="6"/>
      <c r="H35" s="6"/>
    </row>
    <row r="36" spans="1:8" x14ac:dyDescent="0.25">
      <c r="A36" s="99">
        <v>3</v>
      </c>
      <c r="B36" s="73" t="s">
        <v>305</v>
      </c>
      <c r="C36" s="70">
        <v>53083.4</v>
      </c>
      <c r="D36" s="74" t="s">
        <v>261</v>
      </c>
      <c r="E36" s="99">
        <v>12</v>
      </c>
      <c r="F36" s="72"/>
      <c r="G36" s="6"/>
      <c r="H36" s="6"/>
    </row>
    <row r="37" spans="1:8" ht="47.25" x14ac:dyDescent="0.25">
      <c r="A37" s="99">
        <v>4</v>
      </c>
      <c r="B37" s="73" t="s">
        <v>306</v>
      </c>
      <c r="C37" s="70">
        <f>0.83*6133*12</f>
        <v>61084.679999999993</v>
      </c>
      <c r="D37" s="74" t="s">
        <v>242</v>
      </c>
      <c r="E37" s="99">
        <v>12</v>
      </c>
      <c r="F37" s="72"/>
      <c r="G37" s="6"/>
      <c r="H37" s="6"/>
    </row>
    <row r="38" spans="1:8" ht="94.5" x14ac:dyDescent="0.25">
      <c r="A38" s="99">
        <v>5</v>
      </c>
      <c r="B38" s="73" t="s">
        <v>307</v>
      </c>
      <c r="C38" s="70">
        <f>1.98*6133*12</f>
        <v>145720.08000000002</v>
      </c>
      <c r="D38" s="74" t="s">
        <v>242</v>
      </c>
      <c r="E38" s="99">
        <v>12</v>
      </c>
      <c r="F38" s="72"/>
      <c r="G38" s="6"/>
      <c r="H38" s="6"/>
    </row>
    <row r="39" spans="1:8" x14ac:dyDescent="0.25">
      <c r="A39" s="99">
        <v>6</v>
      </c>
      <c r="B39" s="73" t="s">
        <v>308</v>
      </c>
      <c r="C39" s="70">
        <f>4.07*6133*12</f>
        <v>299535.72000000003</v>
      </c>
      <c r="D39" s="74" t="s">
        <v>261</v>
      </c>
      <c r="E39" s="99">
        <v>12</v>
      </c>
      <c r="F39" s="72"/>
      <c r="G39" s="6"/>
      <c r="H39" s="6"/>
    </row>
    <row r="40" spans="1:8" ht="31.5" x14ac:dyDescent="0.25">
      <c r="A40" s="99">
        <v>7</v>
      </c>
      <c r="B40" s="73" t="s">
        <v>309</v>
      </c>
      <c r="C40" s="70">
        <v>12456.66</v>
      </c>
      <c r="D40" s="69" t="s">
        <v>328</v>
      </c>
      <c r="E40" s="99">
        <v>4</v>
      </c>
      <c r="F40" s="72"/>
      <c r="G40" s="6"/>
    </row>
    <row r="41" spans="1:8" ht="31.5" x14ac:dyDescent="0.25">
      <c r="A41" s="99">
        <v>8</v>
      </c>
      <c r="B41" s="73" t="s">
        <v>326</v>
      </c>
      <c r="C41" s="75">
        <f>2*7893.3</f>
        <v>15786.6</v>
      </c>
      <c r="D41" s="69" t="s">
        <v>329</v>
      </c>
      <c r="E41" s="99">
        <v>12</v>
      </c>
      <c r="F41" s="72"/>
      <c r="G41" s="6"/>
    </row>
    <row r="42" spans="1:8" ht="31.5" x14ac:dyDescent="0.25">
      <c r="A42" s="99">
        <v>9</v>
      </c>
      <c r="B42" s="73" t="s">
        <v>317</v>
      </c>
      <c r="C42" s="75">
        <f>6590*2</f>
        <v>13180</v>
      </c>
      <c r="D42" s="74" t="s">
        <v>330</v>
      </c>
      <c r="E42" s="100">
        <v>2</v>
      </c>
      <c r="F42" s="72"/>
      <c r="G42" s="6"/>
      <c r="H42" s="6"/>
    </row>
    <row r="43" spans="1:8" ht="31.5" x14ac:dyDescent="0.25">
      <c r="A43" s="99">
        <v>10</v>
      </c>
      <c r="B43" s="71" t="s">
        <v>332</v>
      </c>
      <c r="C43" s="75">
        <v>2865.33</v>
      </c>
      <c r="D43" s="74" t="s">
        <v>310</v>
      </c>
      <c r="E43" s="100">
        <v>2</v>
      </c>
      <c r="F43" s="72"/>
      <c r="G43" s="6"/>
      <c r="H43" s="6"/>
    </row>
    <row r="44" spans="1:8" ht="47.25" x14ac:dyDescent="0.25">
      <c r="A44" s="99">
        <v>11</v>
      </c>
      <c r="B44" s="73" t="s">
        <v>314</v>
      </c>
      <c r="C44" s="75">
        <v>5789.56</v>
      </c>
      <c r="D44" s="74" t="s">
        <v>331</v>
      </c>
      <c r="E44" s="100">
        <v>1</v>
      </c>
      <c r="F44" s="72"/>
      <c r="G44" s="6"/>
      <c r="H44" s="6"/>
    </row>
    <row r="45" spans="1:8" x14ac:dyDescent="0.25">
      <c r="A45" s="99">
        <v>12</v>
      </c>
      <c r="B45" s="73" t="s">
        <v>316</v>
      </c>
      <c r="C45" s="75">
        <v>6000</v>
      </c>
      <c r="D45" s="74" t="s">
        <v>331</v>
      </c>
      <c r="E45" s="100">
        <v>1</v>
      </c>
      <c r="F45" s="72"/>
      <c r="G45" s="6"/>
      <c r="H45" s="6"/>
    </row>
    <row r="46" spans="1:8" ht="117" customHeight="1" x14ac:dyDescent="0.25">
      <c r="A46" s="99">
        <v>13</v>
      </c>
      <c r="B46" s="98" t="s">
        <v>325</v>
      </c>
      <c r="C46" s="75">
        <v>6345.33</v>
      </c>
      <c r="D46" s="74" t="s">
        <v>242</v>
      </c>
      <c r="E46" s="99">
        <v>12</v>
      </c>
      <c r="F46" s="72"/>
      <c r="G46" s="6"/>
      <c r="H46" s="6"/>
    </row>
    <row r="47" spans="1:8" ht="32.25" customHeight="1" x14ac:dyDescent="0.25">
      <c r="A47" s="99">
        <v>14</v>
      </c>
      <c r="B47" s="76" t="s">
        <v>327</v>
      </c>
      <c r="C47" s="75">
        <f>0.15*SUM(C34:C46)</f>
        <v>143727.16200000001</v>
      </c>
      <c r="D47" s="74" t="s">
        <v>242</v>
      </c>
      <c r="E47" s="99">
        <v>12</v>
      </c>
      <c r="F47" s="72"/>
      <c r="G47" s="6"/>
      <c r="H47" s="6"/>
    </row>
    <row r="48" spans="1:8" x14ac:dyDescent="0.25">
      <c r="A48" s="107"/>
      <c r="B48" s="108"/>
      <c r="C48" s="109"/>
      <c r="D48" s="110"/>
      <c r="E48" s="109"/>
      <c r="F48" s="72"/>
      <c r="G48" s="6"/>
      <c r="H48" s="6"/>
    </row>
    <row r="49" spans="1:9" x14ac:dyDescent="0.25">
      <c r="A49" s="111"/>
      <c r="B49" s="155" t="s">
        <v>333</v>
      </c>
      <c r="C49" s="155"/>
      <c r="D49" s="155"/>
      <c r="E49" s="155"/>
      <c r="F49" s="72"/>
      <c r="G49" s="6"/>
      <c r="H49" s="6"/>
    </row>
    <row r="50" spans="1:9" ht="33" customHeight="1" x14ac:dyDescent="0.25">
      <c r="A50" s="111"/>
      <c r="B50" s="148" t="s">
        <v>334</v>
      </c>
      <c r="C50" s="148"/>
      <c r="D50" s="112">
        <v>156592.60999999999</v>
      </c>
      <c r="E50" s="72"/>
      <c r="F50" s="72"/>
      <c r="G50" s="6"/>
      <c r="H50" s="6"/>
    </row>
    <row r="51" spans="1:9" ht="21.75" customHeight="1" x14ac:dyDescent="0.25">
      <c r="A51" s="111"/>
      <c r="B51" s="148" t="s">
        <v>335</v>
      </c>
      <c r="C51" s="148"/>
      <c r="D51" s="112">
        <f>D17</f>
        <v>332664.96000000002</v>
      </c>
      <c r="E51" s="72"/>
      <c r="F51" s="72"/>
      <c r="G51" s="6"/>
      <c r="H51" s="6"/>
    </row>
    <row r="52" spans="1:9" x14ac:dyDescent="0.25">
      <c r="A52" s="111"/>
      <c r="B52" s="148" t="s">
        <v>336</v>
      </c>
      <c r="C52" s="148"/>
      <c r="D52" s="112">
        <f>D21</f>
        <v>316727.96000000002</v>
      </c>
      <c r="E52" s="72"/>
      <c r="F52" s="72"/>
      <c r="G52" s="6"/>
      <c r="H52" s="6"/>
    </row>
    <row r="53" spans="1:9" x14ac:dyDescent="0.25">
      <c r="A53" s="149" t="s">
        <v>337</v>
      </c>
      <c r="B53" s="149"/>
      <c r="C53" s="149"/>
      <c r="D53" s="149"/>
      <c r="E53" s="149"/>
      <c r="F53" s="72"/>
      <c r="G53" s="6"/>
      <c r="H53" s="6"/>
    </row>
    <row r="54" spans="1:9" ht="63" x14ac:dyDescent="0.25">
      <c r="A54" s="113"/>
      <c r="B54" s="74" t="s">
        <v>302</v>
      </c>
      <c r="C54" s="70" t="s">
        <v>338</v>
      </c>
      <c r="D54" s="69" t="s">
        <v>339</v>
      </c>
      <c r="E54" s="69" t="s">
        <v>324</v>
      </c>
      <c r="F54" s="72"/>
      <c r="G54" s="6"/>
      <c r="H54" s="6"/>
    </row>
    <row r="55" spans="1:9" ht="30.75" customHeight="1" x14ac:dyDescent="0.25">
      <c r="A55" s="99">
        <v>1</v>
      </c>
      <c r="B55" s="73" t="s">
        <v>341</v>
      </c>
      <c r="C55" s="114">
        <v>5368</v>
      </c>
      <c r="D55" s="74" t="s">
        <v>359</v>
      </c>
      <c r="E55" s="75"/>
      <c r="F55" s="72"/>
      <c r="G55" s="6"/>
      <c r="H55" s="89"/>
    </row>
    <row r="56" spans="1:9" ht="31.5" x14ac:dyDescent="0.25">
      <c r="A56" s="99">
        <v>2</v>
      </c>
      <c r="B56" s="73" t="s">
        <v>342</v>
      </c>
      <c r="C56" s="114">
        <v>1723</v>
      </c>
      <c r="D56" s="74" t="s">
        <v>343</v>
      </c>
      <c r="E56" s="75"/>
      <c r="F56" s="72"/>
      <c r="G56" s="6"/>
      <c r="H56" s="6"/>
    </row>
    <row r="57" spans="1:9" ht="193.5" customHeight="1" x14ac:dyDescent="0.25">
      <c r="A57" s="99">
        <v>3</v>
      </c>
      <c r="B57" s="73" t="s">
        <v>345</v>
      </c>
      <c r="C57" s="114">
        <f>13623.32/2</f>
        <v>6811.66</v>
      </c>
      <c r="D57" s="62" t="s">
        <v>344</v>
      </c>
      <c r="E57" s="119"/>
      <c r="F57" s="72"/>
      <c r="G57" s="6">
        <f>195*0.65</f>
        <v>126.75</v>
      </c>
      <c r="H57" s="6">
        <f>205*0.6</f>
        <v>123</v>
      </c>
      <c r="I57" s="1">
        <f>205*0.65</f>
        <v>133.25</v>
      </c>
    </row>
    <row r="58" spans="1:9" ht="111.75" customHeight="1" x14ac:dyDescent="0.25">
      <c r="A58" s="99">
        <v>4</v>
      </c>
      <c r="B58" s="73" t="s">
        <v>346</v>
      </c>
      <c r="C58" s="114">
        <v>20663.3</v>
      </c>
      <c r="D58" s="62" t="s">
        <v>347</v>
      </c>
      <c r="E58" s="119"/>
      <c r="F58" s="72"/>
      <c r="G58" s="6"/>
      <c r="H58" s="6"/>
    </row>
    <row r="59" spans="1:9" ht="38.25" customHeight="1" x14ac:dyDescent="0.25">
      <c r="A59" s="99">
        <v>5</v>
      </c>
      <c r="B59" s="73" t="s">
        <v>348</v>
      </c>
      <c r="C59" s="114">
        <v>179650</v>
      </c>
      <c r="D59" s="74" t="s">
        <v>349</v>
      </c>
      <c r="E59" s="119"/>
      <c r="F59" s="72"/>
      <c r="G59" s="6"/>
      <c r="H59" s="6"/>
    </row>
    <row r="60" spans="1:9" ht="38.25" customHeight="1" x14ac:dyDescent="0.25">
      <c r="A60" s="99">
        <v>6</v>
      </c>
      <c r="B60" s="73" t="s">
        <v>350</v>
      </c>
      <c r="C60" s="114">
        <f>7500*3</f>
        <v>22500</v>
      </c>
      <c r="D60" s="74" t="s">
        <v>351</v>
      </c>
      <c r="E60" s="119"/>
      <c r="F60" s="72"/>
      <c r="G60" s="6"/>
      <c r="H60" s="6"/>
    </row>
    <row r="61" spans="1:9" ht="81" customHeight="1" x14ac:dyDescent="0.25">
      <c r="A61" s="99">
        <v>7</v>
      </c>
      <c r="B61" s="73" t="s">
        <v>319</v>
      </c>
      <c r="C61" s="114">
        <v>75012</v>
      </c>
      <c r="D61" s="74" t="s">
        <v>352</v>
      </c>
      <c r="E61" s="120"/>
      <c r="F61" s="72"/>
      <c r="G61" s="6"/>
      <c r="H61" s="6"/>
    </row>
    <row r="62" spans="1:9" ht="31.5" x14ac:dyDescent="0.25">
      <c r="A62" s="99">
        <v>8</v>
      </c>
      <c r="B62" s="122" t="s">
        <v>353</v>
      </c>
      <c r="C62" s="121">
        <f>3*30833.33</f>
        <v>92499.99</v>
      </c>
      <c r="D62" s="117" t="s">
        <v>354</v>
      </c>
      <c r="E62" s="118"/>
      <c r="F62" s="72"/>
      <c r="G62" s="6"/>
      <c r="H62" s="6"/>
    </row>
    <row r="63" spans="1:9" x14ac:dyDescent="0.25">
      <c r="A63" s="99">
        <v>9</v>
      </c>
      <c r="B63" s="88" t="s">
        <v>355</v>
      </c>
      <c r="C63" s="115">
        <v>3000</v>
      </c>
      <c r="D63" s="86" t="s">
        <v>356</v>
      </c>
      <c r="E63" s="87"/>
      <c r="F63" s="72"/>
      <c r="G63" s="6"/>
      <c r="H63" s="6"/>
    </row>
    <row r="64" spans="1:9" ht="30.75" customHeight="1" x14ac:dyDescent="0.25">
      <c r="A64" s="99">
        <v>10</v>
      </c>
      <c r="B64" s="77" t="s">
        <v>340</v>
      </c>
      <c r="C64" s="116">
        <f>SUM(C55:C63)</f>
        <v>407227.94999999995</v>
      </c>
      <c r="D64" s="78"/>
      <c r="E64" s="79"/>
      <c r="F64" s="6"/>
      <c r="G64" s="6"/>
      <c r="H64" s="6"/>
    </row>
    <row r="65" spans="1:8" ht="30.75" customHeight="1" x14ac:dyDescent="0.25">
      <c r="A65" s="123"/>
      <c r="B65" s="150" t="s">
        <v>360</v>
      </c>
      <c r="C65" s="150"/>
      <c r="D65" s="124">
        <f>D52-C64</f>
        <v>-90499.989999999932</v>
      </c>
      <c r="E65" s="72"/>
      <c r="F65" s="6"/>
      <c r="G65" s="6"/>
      <c r="H65" s="6"/>
    </row>
    <row r="66" spans="1:8" ht="30.75" customHeight="1" x14ac:dyDescent="0.25">
      <c r="A66" s="123"/>
      <c r="B66" s="146" t="s">
        <v>357</v>
      </c>
      <c r="C66" s="146"/>
      <c r="D66" s="125">
        <f>D65+D50</f>
        <v>66092.620000000054</v>
      </c>
      <c r="E66" s="72"/>
      <c r="F66" s="6"/>
      <c r="G66" s="6"/>
      <c r="H66" s="6"/>
    </row>
    <row r="67" spans="1:8" ht="30.75" customHeight="1" x14ac:dyDescent="0.25">
      <c r="A67" s="147" t="s">
        <v>358</v>
      </c>
      <c r="B67" s="147"/>
      <c r="C67" s="147"/>
      <c r="D67" s="147"/>
      <c r="E67" s="147"/>
      <c r="F67" s="6"/>
      <c r="G67" s="6"/>
      <c r="H67" s="6"/>
    </row>
    <row r="68" spans="1:8" ht="30" customHeight="1" x14ac:dyDescent="0.25">
      <c r="A68" s="147"/>
      <c r="B68" s="147"/>
      <c r="C68" s="147"/>
      <c r="D68" s="147"/>
      <c r="E68" s="147"/>
    </row>
    <row r="69" spans="1:8" x14ac:dyDescent="0.25">
      <c r="A69" s="106"/>
      <c r="B69" s="80" t="s">
        <v>189</v>
      </c>
      <c r="C69" s="80"/>
      <c r="D69" s="23" t="s">
        <v>6</v>
      </c>
      <c r="E69" s="69">
        <v>0</v>
      </c>
    </row>
    <row r="70" spans="1:8" x14ac:dyDescent="0.25">
      <c r="A70" s="106"/>
      <c r="B70" s="80" t="s">
        <v>190</v>
      </c>
      <c r="C70" s="80"/>
      <c r="D70" s="23" t="s">
        <v>6</v>
      </c>
      <c r="E70" s="69">
        <v>0</v>
      </c>
    </row>
    <row r="71" spans="1:8" ht="31.5" x14ac:dyDescent="0.25">
      <c r="A71" s="106"/>
      <c r="B71" s="80" t="s">
        <v>191</v>
      </c>
      <c r="C71" s="80"/>
      <c r="D71" s="23" t="s">
        <v>6</v>
      </c>
      <c r="E71" s="69">
        <v>0</v>
      </c>
    </row>
    <row r="72" spans="1:8" x14ac:dyDescent="0.25">
      <c r="A72" s="106"/>
      <c r="B72" s="80" t="s">
        <v>192</v>
      </c>
      <c r="C72" s="80"/>
      <c r="D72" s="23" t="s">
        <v>13</v>
      </c>
      <c r="E72" s="69">
        <v>0</v>
      </c>
    </row>
    <row r="73" spans="1:8" ht="16.5" customHeight="1" x14ac:dyDescent="0.25">
      <c r="A73" s="156" t="s">
        <v>119</v>
      </c>
      <c r="B73" s="156"/>
      <c r="C73" s="156"/>
      <c r="D73" s="156"/>
      <c r="E73" s="156"/>
    </row>
    <row r="74" spans="1:8" ht="31.5" x14ac:dyDescent="0.25">
      <c r="A74" s="106"/>
      <c r="B74" s="81" t="s">
        <v>120</v>
      </c>
      <c r="C74" s="81"/>
      <c r="D74" s="23" t="s">
        <v>13</v>
      </c>
      <c r="E74" s="70"/>
    </row>
    <row r="75" spans="1:8" x14ac:dyDescent="0.25">
      <c r="A75" s="106"/>
      <c r="B75" s="80" t="s">
        <v>125</v>
      </c>
      <c r="C75" s="80"/>
      <c r="D75" s="23" t="s">
        <v>13</v>
      </c>
      <c r="E75" s="70">
        <v>0</v>
      </c>
    </row>
    <row r="76" spans="1:8" x14ac:dyDescent="0.25">
      <c r="A76" s="106"/>
      <c r="B76" s="80" t="s">
        <v>126</v>
      </c>
      <c r="C76" s="80"/>
      <c r="D76" s="23" t="s">
        <v>13</v>
      </c>
      <c r="E76" s="70">
        <v>792407.69</v>
      </c>
    </row>
    <row r="77" spans="1:8" ht="31.5" x14ac:dyDescent="0.25">
      <c r="A77" s="106"/>
      <c r="B77" s="81" t="s">
        <v>121</v>
      </c>
      <c r="C77" s="81"/>
      <c r="D77" s="23" t="s">
        <v>13</v>
      </c>
      <c r="E77" s="70"/>
    </row>
    <row r="78" spans="1:8" x14ac:dyDescent="0.25">
      <c r="A78" s="106"/>
      <c r="B78" s="80" t="s">
        <v>125</v>
      </c>
      <c r="C78" s="80"/>
      <c r="D78" s="23" t="s">
        <v>13</v>
      </c>
      <c r="E78" s="70">
        <v>0</v>
      </c>
    </row>
    <row r="79" spans="1:8" x14ac:dyDescent="0.25">
      <c r="A79" s="106"/>
      <c r="B79" s="80" t="s">
        <v>126</v>
      </c>
      <c r="C79" s="80"/>
      <c r="D79" s="23" t="s">
        <v>13</v>
      </c>
      <c r="E79" s="70">
        <v>1057092.8999999999</v>
      </c>
    </row>
    <row r="80" spans="1:8" x14ac:dyDescent="0.25">
      <c r="A80" s="156" t="s">
        <v>270</v>
      </c>
      <c r="B80" s="156"/>
      <c r="C80" s="156"/>
      <c r="D80" s="156"/>
      <c r="E80" s="156"/>
    </row>
    <row r="81" spans="1:8" ht="47.25" x14ac:dyDescent="0.25">
      <c r="A81" s="157"/>
      <c r="B81" s="81" t="s">
        <v>91</v>
      </c>
      <c r="C81" s="81"/>
      <c r="D81" s="23" t="s">
        <v>5</v>
      </c>
      <c r="E81" s="69" t="s">
        <v>254</v>
      </c>
      <c r="F81" s="8" t="s">
        <v>244</v>
      </c>
      <c r="G81" s="8" t="s">
        <v>249</v>
      </c>
      <c r="H81" s="8" t="s">
        <v>252</v>
      </c>
    </row>
    <row r="82" spans="1:8" x14ac:dyDescent="0.25">
      <c r="A82" s="158"/>
      <c r="B82" s="81" t="s">
        <v>59</v>
      </c>
      <c r="C82" s="81"/>
      <c r="D82" s="23" t="s">
        <v>5</v>
      </c>
      <c r="E82" s="69" t="s">
        <v>239</v>
      </c>
      <c r="F82" s="8" t="s">
        <v>239</v>
      </c>
      <c r="G82" s="8" t="s">
        <v>239</v>
      </c>
      <c r="H82" s="8" t="s">
        <v>253</v>
      </c>
    </row>
    <row r="83" spans="1:8" x14ac:dyDescent="0.25">
      <c r="A83" s="158"/>
      <c r="B83" s="81" t="s">
        <v>122</v>
      </c>
      <c r="C83" s="81"/>
      <c r="D83" s="23" t="s">
        <v>98</v>
      </c>
      <c r="E83" s="69">
        <v>17592.768</v>
      </c>
      <c r="F83" s="8">
        <v>10996.828</v>
      </c>
      <c r="G83" s="8">
        <v>6420.48</v>
      </c>
      <c r="H83" s="8">
        <v>1423.54</v>
      </c>
    </row>
    <row r="84" spans="1:8" x14ac:dyDescent="0.25">
      <c r="A84" s="158"/>
      <c r="B84" s="81" t="s">
        <v>193</v>
      </c>
      <c r="C84" s="81"/>
      <c r="D84" s="23" t="s">
        <v>13</v>
      </c>
      <c r="E84" s="82">
        <v>200912.87</v>
      </c>
      <c r="F84" s="58">
        <v>117282.66</v>
      </c>
      <c r="G84" s="58">
        <v>465896.38</v>
      </c>
      <c r="H84" s="58">
        <v>1490905.12</v>
      </c>
    </row>
    <row r="85" spans="1:8" x14ac:dyDescent="0.25">
      <c r="A85" s="158"/>
      <c r="B85" s="80" t="s">
        <v>194</v>
      </c>
      <c r="C85" s="80"/>
      <c r="D85" s="23" t="s">
        <v>13</v>
      </c>
      <c r="E85" s="83">
        <v>171477.41</v>
      </c>
      <c r="F85" s="59">
        <v>99957.93</v>
      </c>
      <c r="G85" s="59">
        <v>392573.83</v>
      </c>
      <c r="H85" s="59">
        <v>1373717.66</v>
      </c>
    </row>
    <row r="86" spans="1:8" x14ac:dyDescent="0.25">
      <c r="A86" s="158"/>
      <c r="B86" s="80" t="s">
        <v>195</v>
      </c>
      <c r="C86" s="80"/>
      <c r="D86" s="23" t="s">
        <v>13</v>
      </c>
      <c r="E86" s="83">
        <v>29435.46</v>
      </c>
      <c r="F86" s="59">
        <v>17324.73</v>
      </c>
      <c r="G86" s="59">
        <v>73322.55</v>
      </c>
      <c r="H86" s="59">
        <v>117187.46</v>
      </c>
    </row>
    <row r="87" spans="1:8" ht="31.5" x14ac:dyDescent="0.25">
      <c r="A87" s="158"/>
      <c r="B87" s="80" t="s">
        <v>198</v>
      </c>
      <c r="C87" s="80"/>
      <c r="D87" s="23" t="s">
        <v>13</v>
      </c>
      <c r="E87" s="163" t="s">
        <v>313</v>
      </c>
      <c r="F87" s="164"/>
      <c r="G87" s="164"/>
      <c r="H87" s="165"/>
    </row>
    <row r="88" spans="1:8" ht="31.5" x14ac:dyDescent="0.25">
      <c r="A88" s="158"/>
      <c r="B88" s="80" t="s">
        <v>197</v>
      </c>
      <c r="C88" s="80"/>
      <c r="D88" s="23" t="s">
        <v>13</v>
      </c>
      <c r="E88" s="163" t="s">
        <v>313</v>
      </c>
      <c r="F88" s="164"/>
      <c r="G88" s="164"/>
      <c r="H88" s="165"/>
    </row>
    <row r="89" spans="1:8" ht="31.5" x14ac:dyDescent="0.25">
      <c r="A89" s="158"/>
      <c r="B89" s="80" t="s">
        <v>196</v>
      </c>
      <c r="C89" s="80"/>
      <c r="D89" s="23" t="s">
        <v>13</v>
      </c>
      <c r="E89" s="163" t="s">
        <v>313</v>
      </c>
      <c r="F89" s="164"/>
      <c r="G89" s="164"/>
      <c r="H89" s="165"/>
    </row>
    <row r="90" spans="1:8" ht="47.25" x14ac:dyDescent="0.25">
      <c r="A90" s="159"/>
      <c r="B90" s="81" t="s">
        <v>199</v>
      </c>
      <c r="C90" s="81"/>
      <c r="D90" s="23" t="s">
        <v>13</v>
      </c>
      <c r="E90" s="82">
        <v>0</v>
      </c>
      <c r="F90" s="8">
        <v>0</v>
      </c>
      <c r="G90" s="8">
        <v>0</v>
      </c>
      <c r="H90" s="8">
        <v>0</v>
      </c>
    </row>
    <row r="91" spans="1:8" ht="31.5" customHeight="1" x14ac:dyDescent="0.25">
      <c r="A91" s="160" t="s">
        <v>200</v>
      </c>
      <c r="B91" s="161"/>
      <c r="C91" s="161"/>
      <c r="D91" s="161"/>
      <c r="E91" s="162"/>
    </row>
    <row r="92" spans="1:8" x14ac:dyDescent="0.25">
      <c r="A92" s="106"/>
      <c r="B92" s="80" t="s">
        <v>189</v>
      </c>
      <c r="C92" s="80"/>
      <c r="D92" s="23" t="s">
        <v>6</v>
      </c>
      <c r="E92" s="83">
        <v>0</v>
      </c>
    </row>
    <row r="93" spans="1:8" x14ac:dyDescent="0.25">
      <c r="A93" s="106"/>
      <c r="B93" s="80" t="s">
        <v>190</v>
      </c>
      <c r="C93" s="80"/>
      <c r="D93" s="23" t="s">
        <v>6</v>
      </c>
      <c r="E93" s="69">
        <v>0</v>
      </c>
    </row>
    <row r="94" spans="1:8" ht="31.5" x14ac:dyDescent="0.25">
      <c r="A94" s="106"/>
      <c r="B94" s="80" t="s">
        <v>191</v>
      </c>
      <c r="C94" s="80"/>
      <c r="D94" s="23" t="s">
        <v>6</v>
      </c>
      <c r="E94" s="22">
        <v>0</v>
      </c>
    </row>
    <row r="95" spans="1:8" x14ac:dyDescent="0.25">
      <c r="A95" s="106"/>
      <c r="B95" s="80" t="s">
        <v>192</v>
      </c>
      <c r="C95" s="80"/>
      <c r="D95" s="23" t="s">
        <v>13</v>
      </c>
      <c r="E95" s="69">
        <v>0</v>
      </c>
    </row>
    <row r="96" spans="1:8" ht="28.5" customHeight="1" x14ac:dyDescent="0.25">
      <c r="A96" s="160" t="s">
        <v>201</v>
      </c>
      <c r="B96" s="161"/>
      <c r="C96" s="161"/>
      <c r="D96" s="161"/>
      <c r="E96" s="162"/>
    </row>
    <row r="97" spans="1:5" ht="31.5" x14ac:dyDescent="0.25">
      <c r="A97" s="106"/>
      <c r="B97" s="80" t="s">
        <v>202</v>
      </c>
      <c r="C97" s="80"/>
      <c r="D97" s="23" t="s">
        <v>6</v>
      </c>
      <c r="E97" s="69">
        <v>0</v>
      </c>
    </row>
    <row r="98" spans="1:5" x14ac:dyDescent="0.25">
      <c r="A98" s="106"/>
      <c r="B98" s="80" t="s">
        <v>203</v>
      </c>
      <c r="C98" s="80"/>
      <c r="D98" s="23" t="s">
        <v>6</v>
      </c>
      <c r="E98" s="69">
        <v>0</v>
      </c>
    </row>
    <row r="99" spans="1:5" ht="31.5" x14ac:dyDescent="0.25">
      <c r="A99" s="106"/>
      <c r="B99" s="80" t="s">
        <v>204</v>
      </c>
      <c r="C99" s="80"/>
      <c r="D99" s="23" t="s">
        <v>13</v>
      </c>
      <c r="E99" s="22">
        <v>0</v>
      </c>
    </row>
    <row r="100" spans="1:5" x14ac:dyDescent="0.25">
      <c r="B100" s="1"/>
      <c r="C100" s="1"/>
    </row>
    <row r="101" spans="1:5" x14ac:dyDescent="0.25">
      <c r="B101" s="1" t="s">
        <v>311</v>
      </c>
      <c r="C101" s="1"/>
      <c r="E101" s="1" t="s">
        <v>312</v>
      </c>
    </row>
  </sheetData>
  <mergeCells count="20">
    <mergeCell ref="A73:E73"/>
    <mergeCell ref="A80:E80"/>
    <mergeCell ref="A81:A90"/>
    <mergeCell ref="A91:E91"/>
    <mergeCell ref="A96:E96"/>
    <mergeCell ref="E87:H87"/>
    <mergeCell ref="E88:H88"/>
    <mergeCell ref="E89:H89"/>
    <mergeCell ref="D1:E5"/>
    <mergeCell ref="A6:E6"/>
    <mergeCell ref="A32:E32"/>
    <mergeCell ref="A31:E31"/>
    <mergeCell ref="B49:E49"/>
    <mergeCell ref="B66:C66"/>
    <mergeCell ref="A67:E68"/>
    <mergeCell ref="B50:C50"/>
    <mergeCell ref="B51:C51"/>
    <mergeCell ref="B52:C52"/>
    <mergeCell ref="A53:E53"/>
    <mergeCell ref="B65:C65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2021-04-21T08:47:45Z</dcterms:modified>
</cp:coreProperties>
</file>