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C57" i="12" l="1"/>
  <c r="C44" i="12"/>
  <c r="C39" i="12"/>
  <c r="C41" i="12" l="1"/>
  <c r="D27" i="12" l="1"/>
  <c r="D19" i="12"/>
  <c r="D18" i="12"/>
  <c r="D15" i="12"/>
  <c r="D14" i="12"/>
  <c r="G80" i="12" l="1"/>
  <c r="E80" i="12"/>
  <c r="D80" i="12"/>
  <c r="F79" i="12"/>
  <c r="F78" i="12"/>
  <c r="F80" i="12" s="1"/>
  <c r="D77" i="12"/>
  <c r="D49" i="12" l="1"/>
  <c r="C58" i="12" l="1"/>
  <c r="C59" i="12" s="1"/>
  <c r="D17" i="12" l="1"/>
  <c r="D24" i="12" s="1"/>
  <c r="D48" i="12"/>
  <c r="D13" i="12" l="1"/>
  <c r="H80" i="12" l="1"/>
  <c r="D36" i="5" l="1"/>
</calcChain>
</file>

<file path=xl/sharedStrings.xml><?xml version="1.0" encoding="utf-8"?>
<sst xmlns="http://schemas.openxmlformats.org/spreadsheetml/2006/main" count="941" uniqueCount="342">
  <si>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</si>
  <si>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</si>
  <si>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</si>
  <si>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</si>
  <si>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</si>
  <si>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</si>
  <si>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</si>
  <si>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</si>
  <si>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</si>
  <si>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</si>
  <si>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</si>
  <si>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</si>
  <si>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</si>
  <si>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</si>
  <si>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</si>
  <si>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</si>
  <si>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</si>
  <si>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</si>
  <si>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</si>
  <si>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</si>
  <si>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</si>
  <si>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</si>
  <si>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</si>
  <si>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</si>
  <si>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</si>
  <si>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</si>
  <si>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</si>
  <si>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</si>
  <si>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</si>
  <si>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</si>
  <si>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</si>
  <si>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</si>
  <si>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</si>
  <si>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</si>
  <si>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</si>
  <si>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</si>
  <si>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</si>
  <si>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</si>
  <si>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</si>
  <si>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</si>
  <si>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</si>
  <si>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</si>
  <si>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</si>
  <si>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</si>
  <si>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</si>
  <si>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</si>
  <si>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</si>
  <si>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</si>
  <si>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</si>
  <si>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</si>
  <si>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</si>
  <si>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</si>
  <si>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</si>
  <si>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</si>
  <si>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</si>
  <si>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</si>
  <si>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</si>
  <si>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</si>
  <si>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</si>
  <si>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</si>
  <si>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</si>
  <si>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</si>
  <si>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</si>
  <si>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</si>
  <si>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</si>
  <si>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</si>
  <si>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</si>
  <si>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</si>
  <si>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</si>
  <si>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</si>
  <si>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</si>
  <si>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</si>
  <si>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</si>
  <si>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</si>
  <si>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</si>
  <si>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</si>
  <si>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</si>
  <si>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</si>
  <si>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</si>
  <si>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</si>
  <si>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</si>
  <si>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</si>
  <si>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</si>
  <si>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</si>
  <si>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</si>
  <si>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</si>
  <si>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</si>
  <si>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</si>
  <si>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</si>
  <si>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</si>
  <si>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</si>
  <si>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</si>
  <si>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</si>
  <si>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</si>
  <si>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</si>
  <si>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</si>
  <si>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</si>
  <si>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</si>
  <si>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</si>
  <si>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</si>
  <si>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</si>
  <si>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</si>
  <si>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</si>
  <si>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</si>
  <si>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</si>
  <si>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</si>
  <si>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</si>
  <si>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</si>
  <si>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</si>
  <si>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</si>
  <si>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</si>
  <si>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</si>
  <si>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</si>
  <si>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</si>
  <si>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</si>
  <si>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</si>
  <si>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</si>
  <si>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</si>
  <si>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</si>
  <si>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</si>
  <si>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</si>
  <si>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</si>
  <si>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</si>
  <si>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</si>
  <si>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</si>
  <si>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</si>
  <si>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</si>
  <si>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</si>
  <si>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</si>
  <si>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</si>
  <si>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</si>
  <si>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</si>
  <si>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</si>
  <si>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</si>
  <si>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</si>
  <si>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</si>
  <si>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</si>
  <si>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</si>
  <si>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</si>
  <si>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</si>
  <si>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</si>
  <si>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</si>
  <si>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</si>
  <si>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</si>
  <si>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</si>
  <si>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</si>
  <si>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</si>
  <si>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</si>
  <si>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</si>
  <si>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</si>
  <si>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</si>
  <si>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</si>
  <si>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</si>
  <si>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</si>
  <si>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</si>
  <si>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</si>
  <si>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</si>
  <si>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</si>
  <si>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</si>
  <si>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</si>
  <si>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</si>
  <si>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</si>
  <si>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</si>
  <si>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</si>
  <si>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</si>
  <si>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</si>
  <si>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</si>
  <si>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</si>
  <si>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</si>
  <si>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</si>
  <si>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</si>
  <si>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</si>
  <si>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</si>
  <si>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</si>
  <si>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</si>
  <si>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</si>
  <si>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</si>
  <si>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</si>
  <si>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</si>
  <si>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</si>
  <si>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</si>
  <si>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</si>
  <si>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</si>
  <si>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</si>
  <si>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</si>
  <si>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</si>
  <si>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</si>
  <si>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</si>
  <si>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</si>
  <si>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</si>
  <si>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</si>
  <si>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</si>
  <si>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</si>
  <si>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</si>
  <si>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</si>
  <si>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</si>
  <si>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</si>
  <si>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</si>
  <si>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</si>
  <si>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</si>
  <si>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</si>
  <si>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</si>
  <si>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</si>
  <si>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</si>
  <si>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</si>
  <si>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</si>
  <si>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</si>
  <si>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</si>
  <si>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</si>
  <si>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</si>
  <si>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</si>
  <si>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</si>
  <si>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</si>
  <si>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</si>
  <si>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</si>
  <si>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</si>
  <si>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</si>
  <si>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</si>
  <si>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</si>
  <si>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</si>
  <si>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</si>
  <si>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</si>
  <si>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</si>
  <si>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</si>
  <si>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</si>
  <si>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</si>
  <si>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</si>
  <si>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</si>
  <si>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</si>
  <si>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</si>
  <si>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</si>
  <si>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</si>
  <si>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</si>
  <si>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</si>
  <si>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</si>
  <si>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</si>
  <si>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</si>
  <si>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</si>
  <si>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</si>
  <si>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</si>
  <si>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</si>
  <si>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</si>
  <si>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</si>
  <si>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</si>
  <si>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</si>
  <si>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</si>
  <si>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</si>
  <si>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</si>
  <si>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</si>
  <si>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</si>
  <si>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</si>
  <si>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</si>
  <si>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</si>
  <si>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</si>
  <si>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</si>
  <si>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</si>
  <si>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</si>
  <si>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</si>
  <si>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</si>
  <si>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</si>
  <si>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</si>
  <si>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</si>
  <si>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</si>
  <si>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</si>
  <si>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</si>
  <si>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</si>
  <si>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</si>
  <si>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</si>
  <si>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</si>
  <si>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</si>
  <si>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</si>
  <si>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</si>
  <si>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</si>
  <si>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</si>
  <si>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</si>
  <si>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</si>
  <si>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</si>
  <si>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</si>
  <si>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</si>
  <si>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</si>
  <si>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</si>
  <si>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</si>
  <si>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</si>
  <si>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</si>
  <si>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</si>
  <si>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21 (благоустроенный)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</si>
  <si>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</si>
  <si>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</si>
  <si>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</si>
  <si>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</si>
  <si>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</si>
  <si>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</si>
  <si>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</si>
  <si>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</si>
  <si>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12.10.2015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</si>
  <si>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</si>
  <si>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</si>
  <si>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</si>
  <si>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</si>
  <si>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</si>
  <si>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</si>
  <si>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</si>
  <si>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</si>
  <si>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ежеквартально и по заявкам</t>
  </si>
  <si>
    <t>Скашивание травы</t>
  </si>
  <si>
    <t>Генеральная уборка подъезда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</si>
  <si>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</si>
  <si>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</si>
  <si>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</si>
  <si>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генеральный директор                           ООО "УК "Прибайкальская"                       Н. Н. Орленко</t>
  </si>
  <si>
    <t>Очистка от снега подъезного козырька</t>
  </si>
  <si>
    <t>Тарифы на коммунальные услуги с 01.01.2019</t>
  </si>
  <si>
    <t>Гл. инженер ООО "УК "Прибайкальская"                                                                     Белкин И. О.</t>
  </si>
  <si>
    <t>Содержание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</si>
  <si>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</si>
  <si>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</si>
  <si>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</si>
  <si>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 xml:space="preserve">Промывка системы отопления </t>
  </si>
  <si>
    <t xml:space="preserve"> 1 раз после отопительного периода</t>
  </si>
  <si>
    <t>Дезинсекция и дератиция мусоропровода и подвальных помещений</t>
  </si>
  <si>
    <t>2 раза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</si>
  <si>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</si>
  <si>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1 раз</t>
  </si>
  <si>
    <t>Услуги по управлению многоквартирным домом</t>
  </si>
  <si>
    <t>1 раз в три дня</t>
  </si>
  <si>
    <t>Текущий ремонт</t>
  </si>
  <si>
    <t>Выполняемые работы по текущему ремонту общего имущества</t>
  </si>
  <si>
    <t>Периодичность, объем выполнения работ</t>
  </si>
  <si>
    <t>Перерасход (-) или экономия (+) средств по статье текущий ремонт за 2020 г, руб.</t>
  </si>
  <si>
    <t>Дезинфекция мест общего пользования для профилатики короновируса</t>
  </si>
  <si>
    <t>Начислено по статье текущий ремонт за 2021 г. руб.</t>
  </si>
  <si>
    <t>Оплачено по статье текущий ремонт за 2021 г, руб.</t>
  </si>
  <si>
    <t>Сумма расходов за 2021 г по статье текущий ремонт</t>
  </si>
  <si>
    <t>Перерасход (-) или экономия (+) средств по статье текущий ремонт за 2021 г, руб.</t>
  </si>
  <si>
    <t>Остаток средств (- перерасход, + экономия), по статье текущий ремонт с учетом  2020 г.руб.</t>
  </si>
  <si>
    <t>Форма 2.8. Отчет об исполнении ООО "УК "Прибайкальская" договора управления смет доходов и расходов МКД м-на Университетский, 21 за период с 01.01.2021 г. по 31.12.2021 г.</t>
  </si>
  <si>
    <t xml:space="preserve"> замена крана шарового диам.80 (1 шт.), теплоизоляция трубопроводов системы теплоснабжения (14,5 м), окраска трубопроводов (2,3 м.) со сварочными работами</t>
  </si>
  <si>
    <t>Замена системы водоотведения (канализации) в подвальном помещении</t>
  </si>
  <si>
    <t>1 шт 40А</t>
  </si>
  <si>
    <t>Ремонт теплового пункта (элеватора) (сумма разделена пополам между 19 и 21 МКД)</t>
  </si>
  <si>
    <t xml:space="preserve">Замена вводного автомата 40 А  кв.18 </t>
  </si>
  <si>
    <t>Замена стояков отопления в помещениии кухни, комната со сварочными работами в жилом помещении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</si>
</sst>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2" fontId="1" fillId="0" borderId="0" xfId="0" applyNumberFormat="1" applyFont="1"/>
    <xf numFmtId="2" fontId="11" fillId="0" borderId="0" xfId="0" applyNumberFormat="1" applyFont="1" applyBorder="1" applyAlignment="1">
      <alignment wrapText="1"/>
    </xf>
    <xf numFmtId="2" fontId="11" fillId="0" borderId="0" xfId="0" applyNumberFormat="1" applyFont="1" applyBorder="1" applyAlignment="1"/>
    <xf numFmtId="2" fontId="3" fillId="0" borderId="1" xfId="0" applyNumberFormat="1" applyFont="1" applyBorder="1" applyAlignment="1">
      <alignment horizontal="center"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2" fontId="9" fillId="0" borderId="19" xfId="0" applyNumberFormat="1" applyFont="1" applyBorder="1" applyAlignment="1">
      <alignment horizontal="left" vertical="center" wrapText="1"/>
    </xf>
    <xf numFmtId="2" fontId="9" fillId="0" borderId="0" xfId="0" applyNumberFormat="1" applyFont="1" applyFill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2" fontId="1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wrapText="1"/>
    </xf>
    <xf numFmtId="2" fontId="15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164" fontId="9" fillId="0" borderId="19" xfId="0" applyNumberFormat="1" applyFont="1" applyFill="1" applyBorder="1" applyAlignment="1">
      <alignment horizontal="left" vertical="center" wrapText="1"/>
    </xf>
    <xf numFmtId="2" fontId="9" fillId="0" borderId="1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2" fontId="17" fillId="3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wrapText="1"/>
    </xf>
    <xf numFmtId="0" fontId="4" fillId="0" borderId="20" xfId="0" applyNumberFormat="1" applyFont="1" applyBorder="1" applyAlignment="1">
      <alignment horizontal="left" wrapText="1"/>
    </xf>
    <xf numFmtId="0" fontId="4" fillId="0" borderId="4" xfId="0" applyNumberFormat="1" applyFont="1" applyBorder="1" applyAlignment="1">
      <alignment horizontal="left" wrapText="1"/>
    </xf>
    <xf numFmtId="0" fontId="2" fillId="0" borderId="26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6;&#1076;&#1088;&#1103;&#1076;&#1095;&#1080;&#1082;/&#1086;&#1090;&#1095;&#1077;&#1090;%20&#1087;&#1086;%20&#1089;&#1090;&#1072;&#1090;&#1100;&#1103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AE10">
            <v>167126.39999999999</v>
          </cell>
          <cell r="AF10">
            <v>153010.70000000001</v>
          </cell>
          <cell r="AG10">
            <v>15603.51</v>
          </cell>
          <cell r="AI10">
            <v>97490.4</v>
          </cell>
          <cell r="AJ10">
            <v>89651</v>
          </cell>
          <cell r="AK10">
            <v>9878.9500000000007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37" t="s">
        <v>132</v>
      </c>
      <c r="B1" s="137"/>
      <c r="C1" s="137"/>
      <c r="D1" s="137"/>
    </row>
    <row r="2" spans="1:4" s="14" customFormat="1" x14ac:dyDescent="0.25"/>
    <row r="3" spans="1:4" s="14" customFormat="1" x14ac:dyDescent="0.25">
      <c r="A3" s="138" t="s">
        <v>14</v>
      </c>
      <c r="B3" s="138"/>
      <c r="C3" s="138"/>
      <c r="D3" s="138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136" t="s">
        <v>15</v>
      </c>
      <c r="B7" s="136"/>
      <c r="C7" s="136"/>
      <c r="D7" s="136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36" t="s">
        <v>39</v>
      </c>
      <c r="B10" s="136"/>
      <c r="C10" s="136"/>
      <c r="D10" s="136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136" t="s">
        <v>19</v>
      </c>
      <c r="B12" s="136"/>
      <c r="C12" s="136"/>
      <c r="D12" s="136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285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20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1160.5999999999999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1160.5999999999999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v>191.2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284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348.7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25">
      <c r="A37" s="136" t="s">
        <v>30</v>
      </c>
      <c r="B37" s="136"/>
      <c r="C37" s="136"/>
      <c r="D37" s="136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J12" sqref="J1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39" t="s">
        <v>83</v>
      </c>
      <c r="B1" s="139"/>
      <c r="C1" s="139"/>
      <c r="D1" s="13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43555</v>
      </c>
    </row>
    <row r="5" spans="1:4" s="6" customFormat="1" ht="20.100000000000001" customHeight="1" x14ac:dyDescent="0.25">
      <c r="A5" s="136" t="s">
        <v>41</v>
      </c>
      <c r="B5" s="136"/>
      <c r="C5" s="136"/>
      <c r="D5" s="136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136" t="s">
        <v>173</v>
      </c>
      <c r="B7" s="136"/>
      <c r="C7" s="136"/>
      <c r="D7" s="136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136" t="s">
        <v>84</v>
      </c>
      <c r="B10" s="136"/>
      <c r="C10" s="136"/>
      <c r="D10" s="136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140" t="s">
        <v>44</v>
      </c>
      <c r="B12" s="140"/>
      <c r="C12" s="140"/>
      <c r="D12" s="140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140" t="s">
        <v>47</v>
      </c>
      <c r="B15" s="140"/>
      <c r="C15" s="140"/>
      <c r="D15" s="140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334</v>
      </c>
    </row>
    <row r="17" spans="1:4" s="6" customFormat="1" ht="20.100000000000001" customHeight="1" x14ac:dyDescent="0.25">
      <c r="A17" s="136" t="s">
        <v>49</v>
      </c>
      <c r="B17" s="136"/>
      <c r="C17" s="136"/>
      <c r="D17" s="136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136" t="s">
        <v>85</v>
      </c>
      <c r="B20" s="136"/>
      <c r="C20" s="136"/>
      <c r="D20" s="136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 t="s">
        <v>210</v>
      </c>
    </row>
    <row r="24" spans="1:4" s="6" customFormat="1" ht="20.100000000000001" customHeight="1" thickBot="1" x14ac:dyDescent="0.3">
      <c r="A24" s="141" t="s">
        <v>55</v>
      </c>
      <c r="B24" s="141"/>
      <c r="C24" s="141"/>
      <c r="D24" s="141"/>
    </row>
    <row r="25" spans="1:4" s="6" customFormat="1" ht="20.100000000000001" customHeight="1" x14ac:dyDescent="0.25">
      <c r="A25" s="142">
        <v>14</v>
      </c>
      <c r="B25" s="54" t="s">
        <v>56</v>
      </c>
      <c r="C25" s="26" t="s">
        <v>5</v>
      </c>
      <c r="D25" s="27" t="s">
        <v>216</v>
      </c>
    </row>
    <row r="26" spans="1:4" s="6" customFormat="1" ht="53.25" customHeight="1" x14ac:dyDescent="0.25">
      <c r="A26" s="143"/>
      <c r="B26" s="7" t="s">
        <v>57</v>
      </c>
      <c r="C26" s="5" t="s">
        <v>5</v>
      </c>
      <c r="D26" s="28" t="s">
        <v>286</v>
      </c>
    </row>
    <row r="27" spans="1:4" s="6" customFormat="1" ht="36.75" customHeight="1" x14ac:dyDescent="0.25">
      <c r="A27" s="143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25">
      <c r="A28" s="143"/>
      <c r="B28" s="3" t="s">
        <v>59</v>
      </c>
      <c r="C28" s="5" t="s">
        <v>5</v>
      </c>
      <c r="D28" s="50" t="s">
        <v>231</v>
      </c>
    </row>
    <row r="29" spans="1:4" s="6" customFormat="1" ht="20.100000000000001" customHeight="1" x14ac:dyDescent="0.25">
      <c r="A29" s="143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">
      <c r="A30" s="144"/>
      <c r="B30" s="55" t="s">
        <v>61</v>
      </c>
      <c r="C30" s="30" t="s">
        <v>5</v>
      </c>
      <c r="D30" s="5" t="s">
        <v>5</v>
      </c>
    </row>
    <row r="31" spans="1:4" s="6" customFormat="1" ht="33" customHeight="1" x14ac:dyDescent="0.25">
      <c r="A31" s="142">
        <v>15</v>
      </c>
      <c r="B31" s="54" t="s">
        <v>56</v>
      </c>
      <c r="C31" s="26" t="s">
        <v>5</v>
      </c>
      <c r="D31" s="27" t="s">
        <v>250</v>
      </c>
    </row>
    <row r="32" spans="1:4" s="6" customFormat="1" ht="20.100000000000001" customHeight="1" x14ac:dyDescent="0.25">
      <c r="A32" s="143"/>
      <c r="B32" s="7" t="s">
        <v>57</v>
      </c>
      <c r="C32" s="5" t="s">
        <v>5</v>
      </c>
      <c r="D32" s="28" t="s">
        <v>226</v>
      </c>
    </row>
    <row r="33" spans="1:4" s="6" customFormat="1" ht="37.5" customHeight="1" x14ac:dyDescent="0.25">
      <c r="A33" s="143"/>
      <c r="B33" s="3" t="s">
        <v>58</v>
      </c>
      <c r="C33" s="5" t="s">
        <v>5</v>
      </c>
      <c r="D33" s="50" t="s">
        <v>227</v>
      </c>
    </row>
    <row r="34" spans="1:4" s="6" customFormat="1" ht="20.100000000000001" customHeight="1" x14ac:dyDescent="0.25">
      <c r="A34" s="143"/>
      <c r="B34" s="3" t="s">
        <v>59</v>
      </c>
      <c r="C34" s="5" t="s">
        <v>5</v>
      </c>
      <c r="D34" s="50" t="s">
        <v>245</v>
      </c>
    </row>
    <row r="35" spans="1:4" s="6" customFormat="1" ht="20.100000000000001" customHeight="1" x14ac:dyDescent="0.25">
      <c r="A35" s="143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44"/>
      <c r="B36" s="55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142">
        <v>16</v>
      </c>
      <c r="B37" s="54" t="s">
        <v>56</v>
      </c>
      <c r="C37" s="26" t="s">
        <v>5</v>
      </c>
      <c r="D37" s="27" t="s">
        <v>261</v>
      </c>
    </row>
    <row r="38" spans="1:4" s="6" customFormat="1" ht="20.100000000000001" customHeight="1" x14ac:dyDescent="0.25">
      <c r="A38" s="143"/>
      <c r="B38" s="7" t="s">
        <v>57</v>
      </c>
      <c r="C38" s="5" t="s">
        <v>5</v>
      </c>
      <c r="D38" s="28" t="s">
        <v>226</v>
      </c>
    </row>
    <row r="39" spans="1:4" s="6" customFormat="1" ht="39" customHeight="1" x14ac:dyDescent="0.25">
      <c r="A39" s="143"/>
      <c r="B39" s="3" t="s">
        <v>58</v>
      </c>
      <c r="C39" s="5" t="s">
        <v>5</v>
      </c>
      <c r="D39" s="50" t="s">
        <v>278</v>
      </c>
    </row>
    <row r="40" spans="1:4" s="6" customFormat="1" ht="20.100000000000001" customHeight="1" x14ac:dyDescent="0.25">
      <c r="A40" s="143"/>
      <c r="B40" s="3" t="s">
        <v>59</v>
      </c>
      <c r="C40" s="5" t="s">
        <v>5</v>
      </c>
      <c r="D40" s="50" t="s">
        <v>279</v>
      </c>
    </row>
    <row r="41" spans="1:4" s="6" customFormat="1" ht="20.100000000000001" customHeight="1" x14ac:dyDescent="0.25">
      <c r="A41" s="143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44"/>
      <c r="B42" s="55" t="s">
        <v>61</v>
      </c>
      <c r="C42" s="30" t="s">
        <v>5</v>
      </c>
      <c r="D42" s="36"/>
    </row>
    <row r="43" spans="1:4" s="6" customFormat="1" ht="20.100000000000001" customHeight="1" x14ac:dyDescent="0.25">
      <c r="A43" s="140" t="s">
        <v>62</v>
      </c>
      <c r="B43" s="140"/>
      <c r="C43" s="140"/>
      <c r="D43" s="140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218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140" t="s">
        <v>65</v>
      </c>
      <c r="B46" s="140"/>
      <c r="C46" s="140"/>
      <c r="D46" s="140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218</v>
      </c>
    </row>
    <row r="48" spans="1:4" s="6" customFormat="1" ht="20.100000000000001" customHeight="1" x14ac:dyDescent="0.25">
      <c r="A48" s="140" t="s">
        <v>67</v>
      </c>
      <c r="B48" s="140"/>
      <c r="C48" s="140"/>
      <c r="D48" s="140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228</v>
      </c>
    </row>
    <row r="50" spans="1:4" s="6" customFormat="1" ht="20.100000000000001" customHeight="1" x14ac:dyDescent="0.25">
      <c r="A50" s="140" t="s">
        <v>69</v>
      </c>
      <c r="B50" s="140"/>
      <c r="C50" s="140"/>
      <c r="D50" s="140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217</v>
      </c>
    </row>
    <row r="52" spans="1:4" s="6" customFormat="1" ht="20.100000000000001" customHeight="1" x14ac:dyDescent="0.25">
      <c r="A52" s="136" t="s">
        <v>71</v>
      </c>
      <c r="B52" s="136"/>
      <c r="C52" s="136"/>
      <c r="D52" s="136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217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25">
      <c r="A55" s="140" t="s">
        <v>74</v>
      </c>
      <c r="B55" s="140"/>
      <c r="C55" s="140"/>
      <c r="D55" s="140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215</v>
      </c>
    </row>
    <row r="57" spans="1:4" s="6" customFormat="1" ht="20.100000000000001" customHeight="1" x14ac:dyDescent="0.25">
      <c r="A57" s="140" t="s">
        <v>76</v>
      </c>
      <c r="B57" s="140"/>
      <c r="C57" s="140"/>
      <c r="D57" s="140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229</v>
      </c>
    </row>
    <row r="59" spans="1:4" s="6" customFormat="1" ht="20.100000000000001" customHeight="1" x14ac:dyDescent="0.25">
      <c r="A59" s="140" t="s">
        <v>78</v>
      </c>
      <c r="B59" s="140"/>
      <c r="C59" s="140"/>
      <c r="D59" s="140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215</v>
      </c>
    </row>
    <row r="61" spans="1:4" s="6" customFormat="1" ht="20.100000000000001" customHeight="1" x14ac:dyDescent="0.25">
      <c r="A61" s="140" t="s">
        <v>80</v>
      </c>
      <c r="B61" s="140"/>
      <c r="C61" s="140"/>
      <c r="D61" s="140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230</v>
      </c>
    </row>
    <row r="63" spans="1:4" s="6" customFormat="1" ht="20.100000000000001" customHeight="1" x14ac:dyDescent="0.25">
      <c r="A63" s="136" t="s">
        <v>86</v>
      </c>
      <c r="B63" s="136"/>
      <c r="C63" s="136"/>
      <c r="D63" s="136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215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G7" sqref="G7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37" t="s">
        <v>90</v>
      </c>
      <c r="B1" s="137"/>
      <c r="C1" s="137"/>
      <c r="D1" s="137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43555</v>
      </c>
    </row>
    <row r="5" spans="1:4" s="6" customFormat="1" ht="51.75" customHeight="1" x14ac:dyDescent="0.25">
      <c r="A5" s="142">
        <v>1</v>
      </c>
      <c r="B5" s="25" t="s">
        <v>87</v>
      </c>
      <c r="C5" s="26" t="s">
        <v>5</v>
      </c>
      <c r="D5" s="27" t="s">
        <v>232</v>
      </c>
    </row>
    <row r="6" spans="1:4" s="6" customFormat="1" ht="20.100000000000001" customHeight="1" x14ac:dyDescent="0.25">
      <c r="A6" s="143"/>
      <c r="B6" s="7" t="s">
        <v>59</v>
      </c>
      <c r="C6" s="5" t="s">
        <v>5</v>
      </c>
      <c r="D6" s="28" t="s">
        <v>233</v>
      </c>
    </row>
    <row r="7" spans="1:4" s="6" customFormat="1" ht="36.75" customHeight="1" x14ac:dyDescent="0.25">
      <c r="A7" s="143"/>
      <c r="B7" s="7" t="s">
        <v>88</v>
      </c>
      <c r="C7" s="5" t="s">
        <v>13</v>
      </c>
      <c r="D7" s="53" t="s">
        <v>277</v>
      </c>
    </row>
    <row r="8" spans="1:4" s="6" customFormat="1" ht="32.25" customHeight="1" x14ac:dyDescent="0.25">
      <c r="A8" s="143"/>
      <c r="B8" s="3" t="s">
        <v>175</v>
      </c>
      <c r="C8" s="5" t="s">
        <v>5</v>
      </c>
      <c r="D8" s="28"/>
    </row>
    <row r="9" spans="1:4" s="6" customFormat="1" ht="34.5" customHeight="1" x14ac:dyDescent="0.25">
      <c r="A9" s="143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43"/>
      <c r="B10" s="3" t="s">
        <v>177</v>
      </c>
      <c r="C10" s="5" t="s">
        <v>5</v>
      </c>
      <c r="D10" s="28" t="s">
        <v>248</v>
      </c>
    </row>
    <row r="11" spans="1:4" s="6" customFormat="1" ht="20.100000000000001" customHeight="1" thickBot="1" x14ac:dyDescent="0.3">
      <c r="A11" s="144"/>
      <c r="B11" s="51" t="s">
        <v>89</v>
      </c>
      <c r="C11" s="30" t="s">
        <v>5</v>
      </c>
      <c r="D11" s="31" t="s">
        <v>268</v>
      </c>
    </row>
    <row r="12" spans="1:4" s="6" customFormat="1" ht="47.25" x14ac:dyDescent="0.25">
      <c r="A12" s="142">
        <v>2</v>
      </c>
      <c r="B12" s="25" t="s">
        <v>87</v>
      </c>
      <c r="C12" s="26" t="s">
        <v>5</v>
      </c>
      <c r="D12" s="27" t="s">
        <v>234</v>
      </c>
    </row>
    <row r="13" spans="1:4" s="6" customFormat="1" x14ac:dyDescent="0.25">
      <c r="A13" s="143"/>
      <c r="B13" s="7" t="s">
        <v>59</v>
      </c>
      <c r="C13" s="5" t="s">
        <v>5</v>
      </c>
      <c r="D13" s="28" t="s">
        <v>233</v>
      </c>
    </row>
    <row r="14" spans="1:4" s="6" customFormat="1" ht="30" x14ac:dyDescent="0.25">
      <c r="A14" s="143"/>
      <c r="B14" s="7" t="s">
        <v>88</v>
      </c>
      <c r="C14" s="5" t="s">
        <v>13</v>
      </c>
      <c r="D14" s="53" t="s">
        <v>277</v>
      </c>
    </row>
    <row r="15" spans="1:4" ht="31.5" x14ac:dyDescent="0.25">
      <c r="A15" s="143"/>
      <c r="B15" s="3" t="s">
        <v>175</v>
      </c>
      <c r="C15" s="5" t="s">
        <v>5</v>
      </c>
      <c r="D15" s="28"/>
    </row>
    <row r="16" spans="1:4" ht="31.5" x14ac:dyDescent="0.25">
      <c r="A16" s="143"/>
      <c r="B16" s="3" t="s">
        <v>176</v>
      </c>
      <c r="C16" s="5" t="s">
        <v>5</v>
      </c>
      <c r="D16" s="28" t="s">
        <v>17</v>
      </c>
    </row>
    <row r="17" spans="1:4" x14ac:dyDescent="0.25">
      <c r="A17" s="143"/>
      <c r="B17" s="3" t="s">
        <v>177</v>
      </c>
      <c r="C17" s="5" t="s">
        <v>5</v>
      </c>
      <c r="D17" s="28" t="s">
        <v>248</v>
      </c>
    </row>
    <row r="18" spans="1:4" ht="16.5" thickBot="1" x14ac:dyDescent="0.3">
      <c r="A18" s="144"/>
      <c r="B18" s="51" t="s">
        <v>89</v>
      </c>
      <c r="C18" s="30" t="s">
        <v>5</v>
      </c>
      <c r="D18" s="31" t="s">
        <v>268</v>
      </c>
    </row>
    <row r="19" spans="1:4" x14ac:dyDescent="0.25">
      <c r="A19" s="142">
        <v>3</v>
      </c>
      <c r="B19" s="25" t="s">
        <v>87</v>
      </c>
      <c r="C19" s="26" t="s">
        <v>5</v>
      </c>
      <c r="D19" s="27" t="s">
        <v>235</v>
      </c>
    </row>
    <row r="20" spans="1:4" x14ac:dyDescent="0.25">
      <c r="A20" s="143"/>
      <c r="B20" s="7" t="s">
        <v>59</v>
      </c>
      <c r="C20" s="5" t="s">
        <v>5</v>
      </c>
      <c r="D20" s="28" t="s">
        <v>243</v>
      </c>
    </row>
    <row r="21" spans="1:4" ht="30" x14ac:dyDescent="0.25">
      <c r="A21" s="143"/>
      <c r="B21" s="7" t="s">
        <v>88</v>
      </c>
      <c r="C21" s="5" t="s">
        <v>13</v>
      </c>
      <c r="D21" s="53" t="s">
        <v>277</v>
      </c>
    </row>
    <row r="22" spans="1:4" ht="31.5" x14ac:dyDescent="0.25">
      <c r="A22" s="143"/>
      <c r="B22" s="3" t="s">
        <v>175</v>
      </c>
      <c r="C22" s="5" t="s">
        <v>5</v>
      </c>
      <c r="D22" s="28"/>
    </row>
    <row r="23" spans="1:4" ht="31.5" x14ac:dyDescent="0.25">
      <c r="A23" s="143"/>
      <c r="B23" s="3" t="s">
        <v>176</v>
      </c>
      <c r="C23" s="5" t="s">
        <v>5</v>
      </c>
      <c r="D23" s="28" t="s">
        <v>17</v>
      </c>
    </row>
    <row r="24" spans="1:4" x14ac:dyDescent="0.25">
      <c r="A24" s="143"/>
      <c r="B24" s="3" t="s">
        <v>177</v>
      </c>
      <c r="C24" s="5" t="s">
        <v>5</v>
      </c>
      <c r="D24" s="28" t="s">
        <v>248</v>
      </c>
    </row>
    <row r="25" spans="1:4" ht="16.5" thickBot="1" x14ac:dyDescent="0.3">
      <c r="A25" s="144"/>
      <c r="B25" s="51" t="s">
        <v>89</v>
      </c>
      <c r="C25" s="30" t="s">
        <v>5</v>
      </c>
      <c r="D25" s="31" t="s">
        <v>268</v>
      </c>
    </row>
    <row r="26" spans="1:4" ht="31.5" x14ac:dyDescent="0.25">
      <c r="A26" s="142">
        <v>4</v>
      </c>
      <c r="B26" s="25" t="s">
        <v>87</v>
      </c>
      <c r="C26" s="26" t="s">
        <v>5</v>
      </c>
      <c r="D26" s="27" t="s">
        <v>236</v>
      </c>
    </row>
    <row r="27" spans="1:4" x14ac:dyDescent="0.25">
      <c r="A27" s="143"/>
      <c r="B27" s="7" t="s">
        <v>59</v>
      </c>
      <c r="C27" s="5" t="s">
        <v>5</v>
      </c>
      <c r="D27" s="28" t="s">
        <v>243</v>
      </c>
    </row>
    <row r="28" spans="1:4" ht="30" x14ac:dyDescent="0.25">
      <c r="A28" s="143"/>
      <c r="B28" s="7" t="s">
        <v>88</v>
      </c>
      <c r="C28" s="5" t="s">
        <v>13</v>
      </c>
      <c r="D28" s="53" t="s">
        <v>277</v>
      </c>
    </row>
    <row r="29" spans="1:4" ht="31.5" x14ac:dyDescent="0.25">
      <c r="A29" s="143"/>
      <c r="B29" s="3" t="s">
        <v>175</v>
      </c>
      <c r="C29" s="5" t="s">
        <v>5</v>
      </c>
      <c r="D29" s="28"/>
    </row>
    <row r="30" spans="1:4" ht="31.5" x14ac:dyDescent="0.25">
      <c r="A30" s="143"/>
      <c r="B30" s="3" t="s">
        <v>176</v>
      </c>
      <c r="C30" s="5" t="s">
        <v>5</v>
      </c>
      <c r="D30" s="28" t="s">
        <v>17</v>
      </c>
    </row>
    <row r="31" spans="1:4" x14ac:dyDescent="0.25">
      <c r="A31" s="143"/>
      <c r="B31" s="3" t="s">
        <v>177</v>
      </c>
      <c r="C31" s="5" t="s">
        <v>5</v>
      </c>
      <c r="D31" s="28" t="s">
        <v>265</v>
      </c>
    </row>
    <row r="32" spans="1:4" ht="16.5" thickBot="1" x14ac:dyDescent="0.3">
      <c r="A32" s="144"/>
      <c r="B32" s="51" t="s">
        <v>89</v>
      </c>
      <c r="C32" s="30" t="s">
        <v>5</v>
      </c>
      <c r="D32" s="31" t="s">
        <v>268</v>
      </c>
    </row>
    <row r="33" spans="1:4" ht="31.5" x14ac:dyDescent="0.25">
      <c r="A33" s="142">
        <v>5</v>
      </c>
      <c r="B33" s="25" t="s">
        <v>87</v>
      </c>
      <c r="C33" s="26" t="s">
        <v>5</v>
      </c>
      <c r="D33" s="27" t="s">
        <v>237</v>
      </c>
    </row>
    <row r="34" spans="1:4" x14ac:dyDescent="0.25">
      <c r="A34" s="143"/>
      <c r="B34" s="7" t="s">
        <v>59</v>
      </c>
      <c r="C34" s="5" t="s">
        <v>5</v>
      </c>
      <c r="D34" s="28"/>
    </row>
    <row r="35" spans="1:4" ht="30" x14ac:dyDescent="0.25">
      <c r="A35" s="143"/>
      <c r="B35" s="7" t="s">
        <v>88</v>
      </c>
      <c r="C35" s="5" t="s">
        <v>13</v>
      </c>
      <c r="D35" s="53" t="s">
        <v>277</v>
      </c>
    </row>
    <row r="36" spans="1:4" ht="31.5" x14ac:dyDescent="0.25">
      <c r="A36" s="143"/>
      <c r="B36" s="3" t="s">
        <v>175</v>
      </c>
      <c r="C36" s="5" t="s">
        <v>5</v>
      </c>
      <c r="D36" s="28"/>
    </row>
    <row r="37" spans="1:4" ht="31.5" x14ac:dyDescent="0.25">
      <c r="A37" s="143"/>
      <c r="B37" s="3" t="s">
        <v>176</v>
      </c>
      <c r="C37" s="5" t="s">
        <v>5</v>
      </c>
      <c r="D37" s="28" t="s">
        <v>17</v>
      </c>
    </row>
    <row r="38" spans="1:4" x14ac:dyDescent="0.25">
      <c r="A38" s="143"/>
      <c r="B38" s="3" t="s">
        <v>177</v>
      </c>
      <c r="C38" s="5" t="s">
        <v>5</v>
      </c>
      <c r="D38" s="28" t="s">
        <v>248</v>
      </c>
    </row>
    <row r="39" spans="1:4" ht="16.5" thickBot="1" x14ac:dyDescent="0.3">
      <c r="A39" s="144"/>
      <c r="B39" s="51" t="s">
        <v>89</v>
      </c>
      <c r="C39" s="30" t="s">
        <v>5</v>
      </c>
      <c r="D39" s="31" t="s">
        <v>268</v>
      </c>
    </row>
    <row r="40" spans="1:4" ht="47.25" x14ac:dyDescent="0.25">
      <c r="A40" s="142">
        <v>6</v>
      </c>
      <c r="B40" s="25" t="s">
        <v>87</v>
      </c>
      <c r="C40" s="26" t="s">
        <v>5</v>
      </c>
      <c r="D40" s="27" t="s">
        <v>238</v>
      </c>
    </row>
    <row r="41" spans="1:4" x14ac:dyDescent="0.25">
      <c r="A41" s="143"/>
      <c r="B41" s="7" t="s">
        <v>59</v>
      </c>
      <c r="C41" s="5" t="s">
        <v>5</v>
      </c>
      <c r="D41" s="28" t="s">
        <v>244</v>
      </c>
    </row>
    <row r="42" spans="1:4" ht="30" x14ac:dyDescent="0.25">
      <c r="A42" s="143"/>
      <c r="B42" s="7" t="s">
        <v>88</v>
      </c>
      <c r="C42" s="5" t="s">
        <v>13</v>
      </c>
      <c r="D42" s="53" t="s">
        <v>277</v>
      </c>
    </row>
    <row r="43" spans="1:4" ht="31.5" x14ac:dyDescent="0.25">
      <c r="A43" s="143"/>
      <c r="B43" s="3" t="s">
        <v>175</v>
      </c>
      <c r="C43" s="5" t="s">
        <v>5</v>
      </c>
      <c r="D43" s="28"/>
    </row>
    <row r="44" spans="1:4" ht="31.5" x14ac:dyDescent="0.25">
      <c r="A44" s="143"/>
      <c r="B44" s="3" t="s">
        <v>176</v>
      </c>
      <c r="C44" s="5" t="s">
        <v>5</v>
      </c>
      <c r="D44" s="28" t="s">
        <v>17</v>
      </c>
    </row>
    <row r="45" spans="1:4" x14ac:dyDescent="0.25">
      <c r="A45" s="143"/>
      <c r="B45" s="3" t="s">
        <v>177</v>
      </c>
      <c r="C45" s="5" t="s">
        <v>5</v>
      </c>
      <c r="D45" s="28" t="s">
        <v>248</v>
      </c>
    </row>
    <row r="46" spans="1:4" ht="16.5" thickBot="1" x14ac:dyDescent="0.3">
      <c r="A46" s="144"/>
      <c r="B46" s="51" t="s">
        <v>89</v>
      </c>
      <c r="C46" s="30" t="s">
        <v>5</v>
      </c>
      <c r="D46" s="31" t="s">
        <v>268</v>
      </c>
    </row>
    <row r="47" spans="1:4" x14ac:dyDescent="0.25">
      <c r="A47" s="142">
        <v>7</v>
      </c>
      <c r="B47" s="25" t="s">
        <v>87</v>
      </c>
      <c r="C47" s="26" t="s">
        <v>5</v>
      </c>
      <c r="D47" s="27" t="s">
        <v>239</v>
      </c>
    </row>
    <row r="48" spans="1:4" x14ac:dyDescent="0.25">
      <c r="A48" s="143"/>
      <c r="B48" s="7" t="s">
        <v>59</v>
      </c>
      <c r="C48" s="5" t="s">
        <v>5</v>
      </c>
      <c r="D48" s="28" t="s">
        <v>245</v>
      </c>
    </row>
    <row r="49" spans="1:4" ht="30" x14ac:dyDescent="0.25">
      <c r="A49" s="143"/>
      <c r="B49" s="7" t="s">
        <v>88</v>
      </c>
      <c r="C49" s="5" t="s">
        <v>13</v>
      </c>
      <c r="D49" s="53" t="s">
        <v>277</v>
      </c>
    </row>
    <row r="50" spans="1:4" ht="31.5" x14ac:dyDescent="0.25">
      <c r="A50" s="143"/>
      <c r="B50" s="3" t="s">
        <v>175</v>
      </c>
      <c r="C50" s="5" t="s">
        <v>5</v>
      </c>
      <c r="D50" s="28"/>
    </row>
    <row r="51" spans="1:4" ht="31.5" x14ac:dyDescent="0.25">
      <c r="A51" s="143"/>
      <c r="B51" s="3" t="s">
        <v>176</v>
      </c>
      <c r="C51" s="5" t="s">
        <v>5</v>
      </c>
      <c r="D51" s="28" t="s">
        <v>17</v>
      </c>
    </row>
    <row r="52" spans="1:4" x14ac:dyDescent="0.25">
      <c r="A52" s="143"/>
      <c r="B52" s="3" t="s">
        <v>177</v>
      </c>
      <c r="C52" s="5" t="s">
        <v>5</v>
      </c>
      <c r="D52" s="28" t="s">
        <v>248</v>
      </c>
    </row>
    <row r="53" spans="1:4" ht="16.5" thickBot="1" x14ac:dyDescent="0.3">
      <c r="A53" s="144"/>
      <c r="B53" s="51" t="s">
        <v>89</v>
      </c>
      <c r="C53" s="30" t="s">
        <v>5</v>
      </c>
      <c r="D53" s="31" t="s">
        <v>268</v>
      </c>
    </row>
    <row r="54" spans="1:4" x14ac:dyDescent="0.25">
      <c r="A54" s="142">
        <v>8</v>
      </c>
      <c r="B54" s="25" t="s">
        <v>87</v>
      </c>
      <c r="C54" s="26" t="s">
        <v>5</v>
      </c>
      <c r="D54" s="27" t="s">
        <v>240</v>
      </c>
    </row>
    <row r="55" spans="1:4" x14ac:dyDescent="0.25">
      <c r="A55" s="143"/>
      <c r="B55" s="7" t="s">
        <v>59</v>
      </c>
      <c r="C55" s="5" t="s">
        <v>5</v>
      </c>
      <c r="D55" s="28" t="s">
        <v>243</v>
      </c>
    </row>
    <row r="56" spans="1:4" ht="30" x14ac:dyDescent="0.25">
      <c r="A56" s="143"/>
      <c r="B56" s="7" t="s">
        <v>88</v>
      </c>
      <c r="C56" s="5" t="s">
        <v>13</v>
      </c>
      <c r="D56" s="53" t="s">
        <v>277</v>
      </c>
    </row>
    <row r="57" spans="1:4" ht="31.5" x14ac:dyDescent="0.25">
      <c r="A57" s="143"/>
      <c r="B57" s="3" t="s">
        <v>175</v>
      </c>
      <c r="C57" s="5" t="s">
        <v>5</v>
      </c>
      <c r="D57" s="28"/>
    </row>
    <row r="58" spans="1:4" ht="31.5" x14ac:dyDescent="0.25">
      <c r="A58" s="143"/>
      <c r="B58" s="3" t="s">
        <v>176</v>
      </c>
      <c r="C58" s="5" t="s">
        <v>5</v>
      </c>
      <c r="D58" s="28" t="s">
        <v>17</v>
      </c>
    </row>
    <row r="59" spans="1:4" x14ac:dyDescent="0.25">
      <c r="A59" s="143"/>
      <c r="B59" s="3" t="s">
        <v>177</v>
      </c>
      <c r="C59" s="5" t="s">
        <v>5</v>
      </c>
      <c r="D59" s="28" t="s">
        <v>249</v>
      </c>
    </row>
    <row r="60" spans="1:4" ht="16.5" thickBot="1" x14ac:dyDescent="0.3">
      <c r="A60" s="144"/>
      <c r="B60" s="51" t="s">
        <v>89</v>
      </c>
      <c r="C60" s="30" t="s">
        <v>5</v>
      </c>
      <c r="D60" s="31" t="s">
        <v>268</v>
      </c>
    </row>
    <row r="61" spans="1:4" x14ac:dyDescent="0.25">
      <c r="A61" s="142">
        <v>9</v>
      </c>
      <c r="B61" s="25" t="s">
        <v>87</v>
      </c>
      <c r="C61" s="26" t="s">
        <v>5</v>
      </c>
      <c r="D61" s="27" t="s">
        <v>241</v>
      </c>
    </row>
    <row r="62" spans="1:4" x14ac:dyDescent="0.25">
      <c r="A62" s="143"/>
      <c r="B62" s="7" t="s">
        <v>59</v>
      </c>
      <c r="C62" s="5" t="s">
        <v>5</v>
      </c>
      <c r="D62" s="28" t="s">
        <v>246</v>
      </c>
    </row>
    <row r="63" spans="1:4" ht="30" x14ac:dyDescent="0.25">
      <c r="A63" s="143"/>
      <c r="B63" s="7" t="s">
        <v>88</v>
      </c>
      <c r="C63" s="5" t="s">
        <v>13</v>
      </c>
      <c r="D63" s="53" t="s">
        <v>277</v>
      </c>
    </row>
    <row r="64" spans="1:4" ht="31.5" x14ac:dyDescent="0.25">
      <c r="A64" s="143"/>
      <c r="B64" s="3" t="s">
        <v>175</v>
      </c>
      <c r="C64" s="5" t="s">
        <v>5</v>
      </c>
      <c r="D64" s="28"/>
    </row>
    <row r="65" spans="1:4" ht="31.5" x14ac:dyDescent="0.25">
      <c r="A65" s="143"/>
      <c r="B65" s="3" t="s">
        <v>176</v>
      </c>
      <c r="C65" s="5" t="s">
        <v>5</v>
      </c>
      <c r="D65" s="28" t="s">
        <v>17</v>
      </c>
    </row>
    <row r="66" spans="1:4" x14ac:dyDescent="0.25">
      <c r="A66" s="143"/>
      <c r="B66" s="3" t="s">
        <v>177</v>
      </c>
      <c r="C66" s="5" t="s">
        <v>5</v>
      </c>
      <c r="D66" s="28" t="s">
        <v>248</v>
      </c>
    </row>
    <row r="67" spans="1:4" ht="16.5" thickBot="1" x14ac:dyDescent="0.3">
      <c r="A67" s="144"/>
      <c r="B67" s="51" t="s">
        <v>89</v>
      </c>
      <c r="C67" s="30" t="s">
        <v>5</v>
      </c>
      <c r="D67" s="31" t="s">
        <v>268</v>
      </c>
    </row>
    <row r="68" spans="1:4" x14ac:dyDescent="0.25">
      <c r="A68" s="142">
        <v>10</v>
      </c>
      <c r="B68" s="25" t="s">
        <v>87</v>
      </c>
      <c r="C68" s="26" t="s">
        <v>5</v>
      </c>
      <c r="D68" s="27" t="s">
        <v>242</v>
      </c>
    </row>
    <row r="69" spans="1:4" x14ac:dyDescent="0.25">
      <c r="A69" s="143"/>
      <c r="B69" s="7" t="s">
        <v>59</v>
      </c>
      <c r="C69" s="5" t="s">
        <v>5</v>
      </c>
      <c r="D69" s="28" t="s">
        <v>247</v>
      </c>
    </row>
    <row r="70" spans="1:4" ht="30" x14ac:dyDescent="0.25">
      <c r="A70" s="143"/>
      <c r="B70" s="7" t="s">
        <v>88</v>
      </c>
      <c r="C70" s="5" t="s">
        <v>13</v>
      </c>
      <c r="D70" s="53" t="s">
        <v>277</v>
      </c>
    </row>
    <row r="71" spans="1:4" ht="31.5" x14ac:dyDescent="0.25">
      <c r="A71" s="143"/>
      <c r="B71" s="3" t="s">
        <v>175</v>
      </c>
      <c r="C71" s="5" t="s">
        <v>5</v>
      </c>
      <c r="D71" s="28"/>
    </row>
    <row r="72" spans="1:4" ht="31.5" x14ac:dyDescent="0.25">
      <c r="A72" s="143"/>
      <c r="B72" s="3" t="s">
        <v>176</v>
      </c>
      <c r="C72" s="5" t="s">
        <v>5</v>
      </c>
      <c r="D72" s="28" t="s">
        <v>17</v>
      </c>
    </row>
    <row r="73" spans="1:4" x14ac:dyDescent="0.25">
      <c r="A73" s="143"/>
      <c r="B73" s="3" t="s">
        <v>177</v>
      </c>
      <c r="C73" s="5" t="s">
        <v>5</v>
      </c>
      <c r="D73" s="28" t="s">
        <v>248</v>
      </c>
    </row>
    <row r="74" spans="1:4" ht="16.5" thickBot="1" x14ac:dyDescent="0.3">
      <c r="A74" s="144"/>
      <c r="B74" s="51" t="s">
        <v>89</v>
      </c>
      <c r="C74" s="30" t="s">
        <v>5</v>
      </c>
      <c r="D74" s="31" t="s">
        <v>268</v>
      </c>
    </row>
    <row r="75" spans="1:4" ht="17.25" customHeight="1" x14ac:dyDescent="0.25">
      <c r="A75" s="142">
        <v>11</v>
      </c>
      <c r="B75" s="25" t="s">
        <v>87</v>
      </c>
      <c r="C75" s="26" t="s">
        <v>5</v>
      </c>
      <c r="D75" s="27" t="s">
        <v>266</v>
      </c>
    </row>
    <row r="76" spans="1:4" x14ac:dyDescent="0.25">
      <c r="A76" s="143"/>
      <c r="B76" s="7" t="s">
        <v>59</v>
      </c>
      <c r="C76" s="5" t="s">
        <v>5</v>
      </c>
      <c r="D76" s="28"/>
    </row>
    <row r="77" spans="1:4" ht="30" x14ac:dyDescent="0.25">
      <c r="A77" s="143"/>
      <c r="B77" s="7" t="s">
        <v>88</v>
      </c>
      <c r="C77" s="5" t="s">
        <v>13</v>
      </c>
      <c r="D77" s="53" t="s">
        <v>277</v>
      </c>
    </row>
    <row r="78" spans="1:4" ht="31.5" x14ac:dyDescent="0.25">
      <c r="A78" s="143"/>
      <c r="B78" s="3" t="s">
        <v>175</v>
      </c>
      <c r="C78" s="5" t="s">
        <v>5</v>
      </c>
      <c r="D78" s="28"/>
    </row>
    <row r="79" spans="1:4" ht="31.5" x14ac:dyDescent="0.25">
      <c r="A79" s="143"/>
      <c r="B79" s="3" t="s">
        <v>176</v>
      </c>
      <c r="C79" s="5" t="s">
        <v>5</v>
      </c>
      <c r="D79" s="28" t="s">
        <v>17</v>
      </c>
    </row>
    <row r="80" spans="1:4" x14ac:dyDescent="0.25">
      <c r="A80" s="143"/>
      <c r="B80" s="3" t="s">
        <v>177</v>
      </c>
      <c r="C80" s="5" t="s">
        <v>5</v>
      </c>
      <c r="D80" s="28" t="s">
        <v>267</v>
      </c>
    </row>
    <row r="81" spans="1:4" ht="16.5" thickBot="1" x14ac:dyDescent="0.3">
      <c r="A81" s="144"/>
      <c r="B81" s="51" t="s">
        <v>89</v>
      </c>
      <c r="C81" s="30" t="s">
        <v>5</v>
      </c>
      <c r="D81" s="31" t="s">
        <v>268</v>
      </c>
    </row>
    <row r="82" spans="1:4" ht="31.5" x14ac:dyDescent="0.25">
      <c r="A82" s="142">
        <v>12</v>
      </c>
      <c r="B82" s="25" t="s">
        <v>87</v>
      </c>
      <c r="C82" s="26" t="s">
        <v>5</v>
      </c>
      <c r="D82" s="27" t="s">
        <v>269</v>
      </c>
    </row>
    <row r="83" spans="1:4" x14ac:dyDescent="0.25">
      <c r="A83" s="143"/>
      <c r="B83" s="7" t="s">
        <v>59</v>
      </c>
      <c r="C83" s="5" t="s">
        <v>5</v>
      </c>
      <c r="D83" s="28" t="s">
        <v>271</v>
      </c>
    </row>
    <row r="84" spans="1:4" x14ac:dyDescent="0.25">
      <c r="A84" s="143"/>
      <c r="B84" s="7" t="s">
        <v>88</v>
      </c>
      <c r="C84" s="5" t="s">
        <v>13</v>
      </c>
      <c r="D84" s="28">
        <v>600</v>
      </c>
    </row>
    <row r="85" spans="1:4" ht="31.5" x14ac:dyDescent="0.25">
      <c r="A85" s="143"/>
      <c r="B85" s="3" t="s">
        <v>175</v>
      </c>
      <c r="C85" s="5" t="s">
        <v>5</v>
      </c>
      <c r="D85" s="42">
        <v>41275</v>
      </c>
    </row>
    <row r="86" spans="1:4" ht="31.5" x14ac:dyDescent="0.25">
      <c r="A86" s="143"/>
      <c r="B86" s="3" t="s">
        <v>176</v>
      </c>
      <c r="C86" s="5" t="s">
        <v>5</v>
      </c>
      <c r="D86" s="28" t="s">
        <v>17</v>
      </c>
    </row>
    <row r="87" spans="1:4" x14ac:dyDescent="0.25">
      <c r="A87" s="143"/>
      <c r="B87" s="3" t="s">
        <v>177</v>
      </c>
      <c r="C87" s="5" t="s">
        <v>5</v>
      </c>
      <c r="D87" s="28" t="s">
        <v>270</v>
      </c>
    </row>
    <row r="88" spans="1:4" ht="16.5" thickBot="1" x14ac:dyDescent="0.3">
      <c r="A88" s="144"/>
      <c r="B88" s="51" t="s">
        <v>89</v>
      </c>
      <c r="C88" s="30" t="s">
        <v>5</v>
      </c>
      <c r="D88" s="31" t="s">
        <v>268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9" sqref="F9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37" t="s">
        <v>100</v>
      </c>
      <c r="B1" s="137"/>
      <c r="C1" s="137"/>
      <c r="D1" s="137"/>
    </row>
    <row r="2" spans="1:4" ht="26.25" x14ac:dyDescent="0.4">
      <c r="B2" s="148" t="s">
        <v>311</v>
      </c>
      <c r="C2" s="148"/>
      <c r="D2" s="148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20">
        <v>43555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250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251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245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252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253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287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254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45" t="s">
        <v>99</v>
      </c>
      <c r="B15" s="146"/>
      <c r="C15" s="146"/>
      <c r="D15" s="147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288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255</v>
      </c>
    </row>
    <row r="19" spans="1:4" ht="31.5" x14ac:dyDescent="0.25">
      <c r="A19" s="40"/>
      <c r="B19" s="7" t="s">
        <v>92</v>
      </c>
      <c r="C19" s="5" t="s">
        <v>5</v>
      </c>
      <c r="D19" s="28" t="s">
        <v>251</v>
      </c>
    </row>
    <row r="20" spans="1:4" x14ac:dyDescent="0.25">
      <c r="A20" s="40"/>
      <c r="B20" s="3" t="s">
        <v>59</v>
      </c>
      <c r="C20" s="5" t="s">
        <v>5</v>
      </c>
      <c r="D20" s="28" t="s">
        <v>245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263</v>
      </c>
    </row>
    <row r="23" spans="1:4" ht="31.5" x14ac:dyDescent="0.25">
      <c r="A23" s="40"/>
      <c r="B23" s="3" t="s">
        <v>95</v>
      </c>
      <c r="C23" s="5" t="s">
        <v>5</v>
      </c>
      <c r="D23" s="41" t="s">
        <v>257</v>
      </c>
    </row>
    <row r="24" spans="1:4" ht="63" x14ac:dyDescent="0.25">
      <c r="A24" s="40"/>
      <c r="B24" s="3" t="s">
        <v>96</v>
      </c>
      <c r="C24" s="5" t="s">
        <v>5</v>
      </c>
      <c r="D24" s="28" t="s">
        <v>289</v>
      </c>
    </row>
    <row r="25" spans="1:4" x14ac:dyDescent="0.25">
      <c r="A25" s="40"/>
      <c r="B25" s="7" t="s">
        <v>97</v>
      </c>
      <c r="C25" s="5" t="s">
        <v>5</v>
      </c>
      <c r="D25" s="42" t="s">
        <v>290</v>
      </c>
    </row>
    <row r="26" spans="1:4" ht="31.5" x14ac:dyDescent="0.25">
      <c r="A26" s="40"/>
      <c r="B26" s="52" t="s">
        <v>178</v>
      </c>
      <c r="C26" s="5" t="s">
        <v>5</v>
      </c>
      <c r="D26" s="28" t="s">
        <v>272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45" t="s">
        <v>99</v>
      </c>
      <c r="B28" s="146"/>
      <c r="C28" s="146"/>
      <c r="D28" s="147"/>
    </row>
    <row r="29" spans="1:4" ht="79.5" thickBot="1" x14ac:dyDescent="0.3">
      <c r="A29" s="43"/>
      <c r="B29" s="44" t="s">
        <v>99</v>
      </c>
      <c r="C29" s="30" t="s">
        <v>5</v>
      </c>
      <c r="D29" s="31" t="s">
        <v>288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258</v>
      </c>
    </row>
    <row r="32" spans="1:4" ht="31.5" x14ac:dyDescent="0.25">
      <c r="A32" s="40"/>
      <c r="B32" s="7" t="s">
        <v>92</v>
      </c>
      <c r="C32" s="5" t="s">
        <v>5</v>
      </c>
      <c r="D32" s="28" t="s">
        <v>251</v>
      </c>
    </row>
    <row r="33" spans="1:4" x14ac:dyDescent="0.25">
      <c r="A33" s="40"/>
      <c r="B33" s="3" t="s">
        <v>59</v>
      </c>
      <c r="C33" s="5" t="s">
        <v>5</v>
      </c>
      <c r="D33" s="28" t="s">
        <v>259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263</v>
      </c>
    </row>
    <row r="36" spans="1:4" ht="31.5" x14ac:dyDescent="0.25">
      <c r="A36" s="40"/>
      <c r="B36" s="3" t="s">
        <v>95</v>
      </c>
      <c r="C36" s="5" t="s">
        <v>5</v>
      </c>
      <c r="D36" s="41" t="s">
        <v>257</v>
      </c>
    </row>
    <row r="37" spans="1:4" ht="63" x14ac:dyDescent="0.25">
      <c r="A37" s="40"/>
      <c r="B37" s="3" t="s">
        <v>96</v>
      </c>
      <c r="C37" s="5" t="s">
        <v>5</v>
      </c>
      <c r="D37" s="28" t="s">
        <v>291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8">
        <v>2.8000000000000001E-2</v>
      </c>
    </row>
    <row r="41" spans="1:4" ht="15.75" customHeight="1" x14ac:dyDescent="0.25">
      <c r="A41" s="145" t="s">
        <v>99</v>
      </c>
      <c r="B41" s="146"/>
      <c r="C41" s="146"/>
      <c r="D41" s="147"/>
    </row>
    <row r="42" spans="1:4" ht="79.5" thickBot="1" x14ac:dyDescent="0.3">
      <c r="A42" s="43"/>
      <c r="B42" s="44" t="s">
        <v>99</v>
      </c>
      <c r="C42" s="30" t="s">
        <v>5</v>
      </c>
      <c r="D42" s="31" t="s">
        <v>288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260</v>
      </c>
    </row>
    <row r="45" spans="1:4" ht="31.5" x14ac:dyDescent="0.25">
      <c r="A45" s="40"/>
      <c r="B45" s="7" t="s">
        <v>92</v>
      </c>
      <c r="C45" s="5" t="s">
        <v>5</v>
      </c>
      <c r="D45" s="28" t="s">
        <v>251</v>
      </c>
    </row>
    <row r="46" spans="1:4" x14ac:dyDescent="0.25">
      <c r="A46" s="40"/>
      <c r="B46" s="3" t="s">
        <v>59</v>
      </c>
      <c r="C46" s="5" t="s">
        <v>5</v>
      </c>
      <c r="D46" s="28" t="s">
        <v>245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252</v>
      </c>
    </row>
    <row r="49" spans="1:4" ht="31.5" x14ac:dyDescent="0.25">
      <c r="A49" s="40"/>
      <c r="B49" s="3" t="s">
        <v>95</v>
      </c>
      <c r="C49" s="5" t="s">
        <v>5</v>
      </c>
      <c r="D49" s="41" t="s">
        <v>253</v>
      </c>
    </row>
    <row r="50" spans="1:4" ht="78.75" x14ac:dyDescent="0.25">
      <c r="A50" s="40"/>
      <c r="B50" s="3" t="s">
        <v>96</v>
      </c>
      <c r="C50" s="5" t="s">
        <v>5</v>
      </c>
      <c r="D50" s="28" t="s">
        <v>292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45" t="s">
        <v>99</v>
      </c>
      <c r="B54" s="146"/>
      <c r="C54" s="146"/>
      <c r="D54" s="147"/>
    </row>
    <row r="55" spans="1:4" ht="79.5" thickBot="1" x14ac:dyDescent="0.3">
      <c r="A55" s="43"/>
      <c r="B55" s="44" t="s">
        <v>99</v>
      </c>
      <c r="C55" s="30" t="s">
        <v>5</v>
      </c>
      <c r="D55" s="31" t="s">
        <v>288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290</v>
      </c>
    </row>
    <row r="57" spans="1:4" x14ac:dyDescent="0.25">
      <c r="A57" s="40"/>
      <c r="B57" s="7" t="s">
        <v>91</v>
      </c>
      <c r="C57" s="5" t="s">
        <v>5</v>
      </c>
      <c r="D57" s="28" t="s">
        <v>261</v>
      </c>
    </row>
    <row r="58" spans="1:4" ht="31.5" x14ac:dyDescent="0.25">
      <c r="A58" s="40"/>
      <c r="B58" s="7" t="s">
        <v>92</v>
      </c>
      <c r="C58" s="5" t="s">
        <v>5</v>
      </c>
      <c r="D58" s="28" t="s">
        <v>251</v>
      </c>
    </row>
    <row r="59" spans="1:4" x14ac:dyDescent="0.25">
      <c r="A59" s="40"/>
      <c r="B59" s="3" t="s">
        <v>59</v>
      </c>
      <c r="C59" s="5" t="s">
        <v>5</v>
      </c>
      <c r="D59" s="28" t="s">
        <v>262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256</v>
      </c>
    </row>
    <row r="62" spans="1:4" ht="31.5" x14ac:dyDescent="0.25">
      <c r="A62" s="40"/>
      <c r="B62" s="3" t="s">
        <v>95</v>
      </c>
      <c r="C62" s="5" t="s">
        <v>5</v>
      </c>
      <c r="D62" s="41" t="s">
        <v>253</v>
      </c>
    </row>
    <row r="63" spans="1:4" ht="63" x14ac:dyDescent="0.25">
      <c r="A63" s="40"/>
      <c r="B63" s="3" t="s">
        <v>96</v>
      </c>
      <c r="C63" s="5" t="s">
        <v>5</v>
      </c>
      <c r="D63" s="28" t="s">
        <v>293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282</v>
      </c>
    </row>
    <row r="66" spans="1:4" ht="76.5" x14ac:dyDescent="0.25">
      <c r="A66" s="40"/>
      <c r="B66" s="7" t="s">
        <v>179</v>
      </c>
      <c r="C66" s="5" t="s">
        <v>5</v>
      </c>
      <c r="D66" s="58" t="s">
        <v>283</v>
      </c>
    </row>
    <row r="67" spans="1:4" ht="15.75" customHeight="1" x14ac:dyDescent="0.25">
      <c r="A67" s="145" t="s">
        <v>99</v>
      </c>
      <c r="B67" s="146"/>
      <c r="C67" s="146"/>
      <c r="D67" s="147"/>
    </row>
    <row r="68" spans="1:4" ht="79.5" thickBot="1" x14ac:dyDescent="0.3">
      <c r="A68" s="43"/>
      <c r="B68" s="44" t="s">
        <v>99</v>
      </c>
      <c r="C68" s="30" t="s">
        <v>5</v>
      </c>
      <c r="D68" s="31" t="s">
        <v>288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B25" sqref="B2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49" t="s">
        <v>104</v>
      </c>
      <c r="B1" s="149"/>
      <c r="C1" s="149"/>
      <c r="D1" s="149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273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273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41" t="s">
        <v>183</v>
      </c>
      <c r="B8" s="141"/>
      <c r="C8" s="141"/>
      <c r="D8" s="141"/>
    </row>
    <row r="9" spans="1:4" s="6" customFormat="1" ht="37.5" customHeight="1" x14ac:dyDescent="0.25">
      <c r="A9" s="142">
        <v>1</v>
      </c>
      <c r="B9" s="54" t="s">
        <v>184</v>
      </c>
      <c r="C9" s="26" t="s">
        <v>5</v>
      </c>
      <c r="D9" s="27" t="s">
        <v>274</v>
      </c>
    </row>
    <row r="10" spans="1:4" s="6" customFormat="1" ht="20.100000000000001" customHeight="1" x14ac:dyDescent="0.25">
      <c r="A10" s="143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43"/>
      <c r="B11" s="7" t="s">
        <v>101</v>
      </c>
      <c r="C11" s="5" t="s">
        <v>5</v>
      </c>
      <c r="D11" s="28" t="s">
        <v>275</v>
      </c>
    </row>
    <row r="12" spans="1:4" s="6" customFormat="1" ht="20.100000000000001" customHeight="1" x14ac:dyDescent="0.25">
      <c r="A12" s="143"/>
      <c r="B12" s="7" t="s">
        <v>102</v>
      </c>
      <c r="C12" s="5" t="s">
        <v>5</v>
      </c>
      <c r="D12" s="20">
        <v>42309</v>
      </c>
    </row>
    <row r="13" spans="1:4" s="6" customFormat="1" ht="20.100000000000001" customHeight="1" thickBot="1" x14ac:dyDescent="0.3">
      <c r="A13" s="144"/>
      <c r="B13" s="44" t="s">
        <v>103</v>
      </c>
      <c r="C13" s="30" t="s">
        <v>13</v>
      </c>
      <c r="D13" s="31">
        <v>400</v>
      </c>
    </row>
    <row r="14" spans="1:4" x14ac:dyDescent="0.25">
      <c r="A14" s="142">
        <v>2</v>
      </c>
      <c r="B14" s="54" t="s">
        <v>184</v>
      </c>
      <c r="C14" s="26" t="s">
        <v>5</v>
      </c>
      <c r="D14" s="27" t="s">
        <v>280</v>
      </c>
    </row>
    <row r="15" spans="1:4" x14ac:dyDescent="0.25">
      <c r="A15" s="143"/>
      <c r="B15" s="7" t="s">
        <v>185</v>
      </c>
      <c r="C15" s="5" t="s">
        <v>5</v>
      </c>
      <c r="D15" s="28">
        <v>7713076301</v>
      </c>
    </row>
    <row r="16" spans="1:4" x14ac:dyDescent="0.25">
      <c r="A16" s="143"/>
      <c r="B16" s="7" t="s">
        <v>101</v>
      </c>
      <c r="C16" s="5" t="s">
        <v>5</v>
      </c>
      <c r="D16" s="28" t="s">
        <v>281</v>
      </c>
    </row>
    <row r="17" spans="1:4" x14ac:dyDescent="0.25">
      <c r="A17" s="143"/>
      <c r="B17" s="7" t="s">
        <v>102</v>
      </c>
      <c r="C17" s="5" t="s">
        <v>5</v>
      </c>
      <c r="D17" s="20">
        <v>42309</v>
      </c>
    </row>
    <row r="18" spans="1:4" ht="16.5" thickBot="1" x14ac:dyDescent="0.3">
      <c r="A18" s="144"/>
      <c r="B18" s="44" t="s">
        <v>103</v>
      </c>
      <c r="C18" s="30" t="s">
        <v>13</v>
      </c>
      <c r="D18" s="31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39" t="s">
        <v>109</v>
      </c>
      <c r="B1" s="139"/>
      <c r="C1" s="139"/>
      <c r="D1" s="13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40" t="s">
        <v>105</v>
      </c>
      <c r="B5" s="140"/>
      <c r="C5" s="140"/>
      <c r="D5" s="140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50" t="s">
        <v>264</v>
      </c>
      <c r="C10" s="150"/>
      <c r="D10" s="15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39" t="s">
        <v>112</v>
      </c>
      <c r="B1" s="139"/>
      <c r="C1" s="139"/>
      <c r="D1" s="13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294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276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"/>
  <sheetViews>
    <sheetView tabSelected="1" view="pageBreakPreview" topLeftCell="A54" zoomScale="130" zoomScaleNormal="115" zoomScaleSheetLayoutView="130" workbookViewId="0">
      <selection activeCell="C58" sqref="C58"/>
    </sheetView>
  </sheetViews>
  <sheetFormatPr defaultRowHeight="15.75" x14ac:dyDescent="0.25"/>
  <cols>
    <col min="1" max="1" width="7.140625" style="106" customWidth="1"/>
    <col min="2" max="2" width="50.42578125" style="16" customWidth="1"/>
    <col min="3" max="3" width="13.5703125" style="93" customWidth="1"/>
    <col min="4" max="4" width="19.28515625" style="1" customWidth="1"/>
    <col min="5" max="5" width="15.7109375" style="1" customWidth="1"/>
    <col min="6" max="6" width="21.28515625" style="1" customWidth="1"/>
    <col min="7" max="7" width="12" style="1" customWidth="1"/>
    <col min="8" max="8" width="12.5703125" style="1" customWidth="1"/>
    <col min="9" max="16384" width="9.140625" style="1"/>
  </cols>
  <sheetData>
    <row r="1" spans="1:8" ht="15.75" customHeight="1" x14ac:dyDescent="0.25">
      <c r="D1" s="173" t="s">
        <v>309</v>
      </c>
      <c r="E1" s="173"/>
      <c r="F1" s="78"/>
      <c r="G1" s="78"/>
      <c r="H1" s="78"/>
    </row>
    <row r="2" spans="1:8" ht="30.75" customHeight="1" x14ac:dyDescent="0.3">
      <c r="B2" s="59"/>
      <c r="C2" s="94"/>
      <c r="D2" s="173"/>
      <c r="E2" s="173"/>
      <c r="F2" s="78"/>
      <c r="G2" s="78"/>
      <c r="H2" s="78"/>
    </row>
    <row r="3" spans="1:8" ht="49.5" customHeight="1" x14ac:dyDescent="0.3">
      <c r="B3" s="60"/>
      <c r="C3" s="95"/>
      <c r="D3" s="173"/>
      <c r="E3" s="173"/>
      <c r="F3" s="78"/>
      <c r="G3" s="78"/>
      <c r="H3" s="78"/>
    </row>
    <row r="4" spans="1:8" ht="61.5" customHeight="1" x14ac:dyDescent="0.25">
      <c r="A4" s="174" t="s">
        <v>335</v>
      </c>
      <c r="B4" s="174"/>
      <c r="C4" s="174"/>
      <c r="D4" s="174"/>
      <c r="E4" s="174"/>
      <c r="F4" s="79"/>
    </row>
    <row r="6" spans="1:8" x14ac:dyDescent="0.25">
      <c r="A6" s="107" t="s">
        <v>0</v>
      </c>
      <c r="B6" s="17" t="s">
        <v>1</v>
      </c>
      <c r="C6" s="96" t="s">
        <v>2</v>
      </c>
      <c r="D6" s="2" t="s">
        <v>3</v>
      </c>
      <c r="E6" s="82"/>
    </row>
    <row r="7" spans="1:8" x14ac:dyDescent="0.25">
      <c r="A7" s="108">
        <v>1</v>
      </c>
      <c r="B7" s="18" t="s">
        <v>4</v>
      </c>
      <c r="C7" s="49" t="s">
        <v>5</v>
      </c>
      <c r="D7" s="20">
        <v>44624</v>
      </c>
      <c r="E7" s="83"/>
      <c r="F7" s="6"/>
      <c r="G7" s="6"/>
      <c r="H7" s="6"/>
    </row>
    <row r="8" spans="1:8" x14ac:dyDescent="0.25">
      <c r="A8" s="108">
        <v>2</v>
      </c>
      <c r="B8" s="18" t="s">
        <v>113</v>
      </c>
      <c r="C8" s="49" t="s">
        <v>5</v>
      </c>
      <c r="D8" s="48">
        <v>44197</v>
      </c>
      <c r="E8" s="84"/>
      <c r="F8" s="6"/>
      <c r="G8" s="6"/>
      <c r="H8" s="6"/>
    </row>
    <row r="9" spans="1:8" x14ac:dyDescent="0.25">
      <c r="A9" s="108">
        <v>3</v>
      </c>
      <c r="B9" s="18" t="s">
        <v>114</v>
      </c>
      <c r="C9" s="49" t="s">
        <v>5</v>
      </c>
      <c r="D9" s="48">
        <v>44561</v>
      </c>
      <c r="E9" s="84"/>
      <c r="F9" s="6"/>
      <c r="G9" s="6"/>
      <c r="H9" s="6"/>
    </row>
    <row r="10" spans="1:8" ht="31.5" x14ac:dyDescent="0.25">
      <c r="A10" s="108">
        <v>4</v>
      </c>
      <c r="B10" s="19" t="s">
        <v>115</v>
      </c>
      <c r="C10" s="49" t="s">
        <v>13</v>
      </c>
      <c r="D10" s="5"/>
      <c r="E10" s="85"/>
      <c r="F10" s="6"/>
      <c r="G10" s="6"/>
      <c r="H10" s="6"/>
    </row>
    <row r="11" spans="1:8" x14ac:dyDescent="0.25">
      <c r="A11" s="108">
        <v>5</v>
      </c>
      <c r="B11" s="9" t="s">
        <v>125</v>
      </c>
      <c r="C11" s="49" t="s">
        <v>13</v>
      </c>
      <c r="D11" s="5">
        <v>0</v>
      </c>
      <c r="E11" s="85"/>
      <c r="F11" s="6"/>
      <c r="G11" s="6"/>
      <c r="H11" s="6"/>
    </row>
    <row r="12" spans="1:8" x14ac:dyDescent="0.25">
      <c r="A12" s="108">
        <v>6</v>
      </c>
      <c r="B12" s="9" t="s">
        <v>126</v>
      </c>
      <c r="C12" s="49" t="s">
        <v>13</v>
      </c>
      <c r="D12" s="49">
        <v>6165</v>
      </c>
      <c r="E12" s="86"/>
      <c r="F12" s="6"/>
      <c r="G12" s="6"/>
      <c r="H12" s="6"/>
    </row>
    <row r="13" spans="1:8" ht="34.5" customHeight="1" x14ac:dyDescent="0.25">
      <c r="A13" s="108">
        <v>7</v>
      </c>
      <c r="B13" s="19" t="s">
        <v>186</v>
      </c>
      <c r="C13" s="49" t="s">
        <v>13</v>
      </c>
      <c r="D13" s="49">
        <f>D14+D15</f>
        <v>264616.8</v>
      </c>
      <c r="E13" s="86"/>
      <c r="F13" s="6"/>
      <c r="G13" s="6"/>
      <c r="H13" s="6"/>
    </row>
    <row r="14" spans="1:8" x14ac:dyDescent="0.25">
      <c r="A14" s="108">
        <v>8</v>
      </c>
      <c r="B14" s="9" t="s">
        <v>127</v>
      </c>
      <c r="C14" s="49" t="s">
        <v>13</v>
      </c>
      <c r="D14" s="61">
        <f>[1]TDSheet!$AE$10</f>
        <v>167126.39999999999</v>
      </c>
      <c r="E14" s="86"/>
      <c r="F14" s="6"/>
      <c r="G14" s="6"/>
      <c r="H14" s="6"/>
    </row>
    <row r="15" spans="1:8" x14ac:dyDescent="0.25">
      <c r="A15" s="108">
        <v>9</v>
      </c>
      <c r="B15" s="9" t="s">
        <v>128</v>
      </c>
      <c r="C15" s="49" t="s">
        <v>13</v>
      </c>
      <c r="D15" s="61">
        <f>[1]TDSheet!$AI$10</f>
        <v>97490.4</v>
      </c>
      <c r="E15" s="86"/>
      <c r="F15" s="6"/>
      <c r="G15" s="6"/>
      <c r="H15" s="6"/>
    </row>
    <row r="16" spans="1:8" x14ac:dyDescent="0.25">
      <c r="A16" s="108">
        <v>10</v>
      </c>
      <c r="B16" s="19" t="s">
        <v>116</v>
      </c>
      <c r="C16" s="49" t="s">
        <v>13</v>
      </c>
      <c r="D16" s="49"/>
      <c r="E16" s="86"/>
      <c r="F16" s="6"/>
      <c r="G16" s="6"/>
      <c r="H16" s="77"/>
    </row>
    <row r="17" spans="1:8" x14ac:dyDescent="0.25">
      <c r="A17" s="108">
        <v>11</v>
      </c>
      <c r="B17" s="9" t="s">
        <v>187</v>
      </c>
      <c r="C17" s="49" t="s">
        <v>13</v>
      </c>
      <c r="D17" s="5">
        <f>D18+D19</f>
        <v>242661.7</v>
      </c>
      <c r="E17" s="85"/>
      <c r="F17" s="6"/>
      <c r="G17" s="6"/>
      <c r="H17" s="6"/>
    </row>
    <row r="18" spans="1:8" x14ac:dyDescent="0.25">
      <c r="A18" s="108"/>
      <c r="B18" s="9" t="s">
        <v>295</v>
      </c>
      <c r="C18" s="49"/>
      <c r="D18" s="80">
        <f>[1]TDSheet!$AF$10</f>
        <v>153010.70000000001</v>
      </c>
      <c r="E18" s="87"/>
      <c r="F18" s="6"/>
      <c r="G18" s="6"/>
      <c r="H18" s="6"/>
    </row>
    <row r="19" spans="1:8" x14ac:dyDescent="0.25">
      <c r="A19" s="108"/>
      <c r="B19" s="9" t="s">
        <v>296</v>
      </c>
      <c r="C19" s="49"/>
      <c r="D19" s="80">
        <f>[1]TDSheet!$AJ$10</f>
        <v>89651</v>
      </c>
      <c r="E19" s="87"/>
      <c r="F19" s="6"/>
      <c r="G19" s="6"/>
      <c r="H19" s="6"/>
    </row>
    <row r="20" spans="1:8" x14ac:dyDescent="0.25">
      <c r="A20" s="108">
        <v>12</v>
      </c>
      <c r="B20" s="9" t="s">
        <v>188</v>
      </c>
      <c r="C20" s="49" t="s">
        <v>13</v>
      </c>
      <c r="D20" s="5">
        <v>0</v>
      </c>
      <c r="E20" s="85"/>
      <c r="F20" s="6"/>
      <c r="G20" s="6"/>
      <c r="H20" s="6"/>
    </row>
    <row r="21" spans="1:8" x14ac:dyDescent="0.25">
      <c r="A21" s="108">
        <v>13</v>
      </c>
      <c r="B21" s="9" t="s">
        <v>129</v>
      </c>
      <c r="C21" s="49" t="s">
        <v>13</v>
      </c>
      <c r="D21" s="5">
        <v>0</v>
      </c>
      <c r="E21" s="85"/>
      <c r="F21" s="6"/>
      <c r="G21" s="6"/>
      <c r="H21" s="6"/>
    </row>
    <row r="22" spans="1:8" ht="31.5" x14ac:dyDescent="0.25">
      <c r="A22" s="108">
        <v>14</v>
      </c>
      <c r="B22" s="9" t="s">
        <v>130</v>
      </c>
      <c r="C22" s="49" t="s">
        <v>13</v>
      </c>
      <c r="D22" s="5">
        <v>0</v>
      </c>
      <c r="E22" s="85"/>
      <c r="F22" s="6"/>
      <c r="G22" s="6"/>
      <c r="H22" s="6"/>
    </row>
    <row r="23" spans="1:8" x14ac:dyDescent="0.25">
      <c r="A23" s="108">
        <v>15</v>
      </c>
      <c r="B23" s="9" t="s">
        <v>131</v>
      </c>
      <c r="C23" s="49" t="s">
        <v>13</v>
      </c>
      <c r="D23" s="5">
        <v>0</v>
      </c>
      <c r="E23" s="85"/>
      <c r="F23" s="6"/>
      <c r="G23" s="6"/>
      <c r="H23" s="6"/>
    </row>
    <row r="24" spans="1:8" x14ac:dyDescent="0.25">
      <c r="A24" s="108">
        <v>16</v>
      </c>
      <c r="B24" s="62" t="s">
        <v>117</v>
      </c>
      <c r="C24" s="61" t="s">
        <v>13</v>
      </c>
      <c r="D24" s="61">
        <f>D17</f>
        <v>242661.7</v>
      </c>
      <c r="E24" s="86"/>
      <c r="F24" s="6"/>
      <c r="G24" s="6"/>
      <c r="H24" s="6"/>
    </row>
    <row r="25" spans="1:8" ht="31.5" x14ac:dyDescent="0.25">
      <c r="A25" s="108">
        <v>17</v>
      </c>
      <c r="B25" s="19" t="s">
        <v>118</v>
      </c>
      <c r="C25" s="49" t="s">
        <v>13</v>
      </c>
      <c r="D25" s="49"/>
      <c r="E25" s="86"/>
      <c r="F25" s="6"/>
      <c r="G25" s="6"/>
      <c r="H25" s="6"/>
    </row>
    <row r="26" spans="1:8" x14ac:dyDescent="0.25">
      <c r="A26" s="108">
        <v>18</v>
      </c>
      <c r="B26" s="9" t="s">
        <v>123</v>
      </c>
      <c r="C26" s="49" t="s">
        <v>13</v>
      </c>
      <c r="D26" s="5"/>
      <c r="E26" s="85"/>
      <c r="F26" s="6"/>
      <c r="G26" s="6"/>
      <c r="H26" s="6"/>
    </row>
    <row r="27" spans="1:8" x14ac:dyDescent="0.25">
      <c r="A27" s="108">
        <v>19</v>
      </c>
      <c r="B27" s="9" t="s">
        <v>124</v>
      </c>
      <c r="C27" s="49" t="s">
        <v>13</v>
      </c>
      <c r="D27" s="49">
        <f>[1]TDSheet!$AG$10+[1]TDSheet!$AK$10</f>
        <v>25482.46</v>
      </c>
      <c r="E27" s="86"/>
      <c r="F27" s="6"/>
      <c r="G27" s="6"/>
      <c r="H27" s="6"/>
    </row>
    <row r="28" spans="1:8" ht="38.25" customHeight="1" x14ac:dyDescent="0.25">
      <c r="A28" s="152"/>
      <c r="B28" s="152"/>
      <c r="C28" s="152"/>
      <c r="D28" s="152"/>
      <c r="E28" s="153"/>
      <c r="F28" s="92"/>
      <c r="G28" s="6"/>
      <c r="H28" s="6"/>
    </row>
    <row r="29" spans="1:8" ht="21" customHeight="1" x14ac:dyDescent="0.25">
      <c r="A29" s="88"/>
      <c r="B29" s="89" t="s">
        <v>313</v>
      </c>
      <c r="C29" s="97"/>
      <c r="D29" s="90"/>
      <c r="E29" s="91"/>
      <c r="F29" s="6"/>
      <c r="G29" s="6"/>
      <c r="H29" s="6"/>
    </row>
    <row r="30" spans="1:8" ht="27.75" customHeight="1" x14ac:dyDescent="0.25">
      <c r="A30" s="165" t="s">
        <v>314</v>
      </c>
      <c r="B30" s="165"/>
      <c r="C30" s="165"/>
      <c r="D30" s="165"/>
      <c r="E30" s="166"/>
      <c r="F30" s="6"/>
      <c r="G30" s="6"/>
      <c r="H30" s="6"/>
    </row>
    <row r="31" spans="1:8" ht="96.75" customHeight="1" x14ac:dyDescent="0.25">
      <c r="A31" s="109"/>
      <c r="B31" s="63" t="s">
        <v>297</v>
      </c>
      <c r="C31" s="64" t="s">
        <v>315</v>
      </c>
      <c r="D31" s="63" t="s">
        <v>316</v>
      </c>
      <c r="E31" s="105"/>
      <c r="F31" s="6"/>
      <c r="G31" s="6"/>
      <c r="H31" s="6"/>
    </row>
    <row r="32" spans="1:8" x14ac:dyDescent="0.25">
      <c r="A32" s="109">
        <v>1</v>
      </c>
      <c r="B32" s="65" t="s">
        <v>298</v>
      </c>
      <c r="C32" s="98">
        <v>52242.09120000001</v>
      </c>
      <c r="D32" s="68" t="s">
        <v>248</v>
      </c>
      <c r="E32" s="128"/>
      <c r="F32" s="66"/>
      <c r="G32" s="6"/>
      <c r="H32" s="6"/>
    </row>
    <row r="33" spans="1:8" x14ac:dyDescent="0.25">
      <c r="A33" s="109">
        <v>2</v>
      </c>
      <c r="B33" s="65" t="s">
        <v>299</v>
      </c>
      <c r="C33" s="98">
        <v>24900</v>
      </c>
      <c r="D33" s="63" t="s">
        <v>265</v>
      </c>
      <c r="E33" s="128"/>
      <c r="F33" s="66"/>
      <c r="G33" s="6"/>
      <c r="H33" s="6"/>
    </row>
    <row r="34" spans="1:8" x14ac:dyDescent="0.25">
      <c r="A34" s="109">
        <v>3</v>
      </c>
      <c r="B34" s="67" t="s">
        <v>300</v>
      </c>
      <c r="C34" s="99">
        <v>14556.709439999999</v>
      </c>
      <c r="D34" s="68" t="s">
        <v>267</v>
      </c>
      <c r="E34" s="128"/>
      <c r="F34" s="66"/>
      <c r="G34" s="6"/>
      <c r="H34" s="6"/>
    </row>
    <row r="35" spans="1:8" ht="48" customHeight="1" x14ac:dyDescent="0.25">
      <c r="A35" s="109">
        <v>4</v>
      </c>
      <c r="B35" s="67" t="s">
        <v>301</v>
      </c>
      <c r="C35" s="99">
        <v>7425.1756800000003</v>
      </c>
      <c r="D35" s="68" t="s">
        <v>248</v>
      </c>
      <c r="E35" s="128"/>
      <c r="F35" s="66"/>
      <c r="G35" s="6"/>
      <c r="H35" s="6"/>
    </row>
    <row r="36" spans="1:8" ht="86.25" customHeight="1" x14ac:dyDescent="0.25">
      <c r="A36" s="109">
        <v>5</v>
      </c>
      <c r="B36" s="67" t="s">
        <v>302</v>
      </c>
      <c r="C36" s="99">
        <v>46423.041599999997</v>
      </c>
      <c r="D36" s="68" t="s">
        <v>248</v>
      </c>
      <c r="E36" s="128"/>
      <c r="F36" s="66"/>
      <c r="G36" s="6"/>
      <c r="H36" s="6"/>
    </row>
    <row r="37" spans="1:8" ht="47.25" x14ac:dyDescent="0.25">
      <c r="A37" s="109">
        <v>6</v>
      </c>
      <c r="B37" s="65" t="s">
        <v>317</v>
      </c>
      <c r="C37" s="98">
        <v>3400</v>
      </c>
      <c r="D37" s="63" t="s">
        <v>318</v>
      </c>
      <c r="E37" s="128"/>
      <c r="F37" s="70"/>
      <c r="G37" s="6"/>
      <c r="H37" s="6"/>
    </row>
    <row r="38" spans="1:8" ht="31.5" x14ac:dyDescent="0.25">
      <c r="A38" s="109">
        <v>7</v>
      </c>
      <c r="B38" s="67" t="s">
        <v>319</v>
      </c>
      <c r="C38" s="99">
        <v>2252.23</v>
      </c>
      <c r="D38" s="63" t="s">
        <v>303</v>
      </c>
      <c r="E38" s="128"/>
      <c r="F38" s="66"/>
      <c r="G38" s="6"/>
      <c r="H38" s="6"/>
    </row>
    <row r="39" spans="1:8" ht="20.25" customHeight="1" x14ac:dyDescent="0.25">
      <c r="A39" s="109">
        <v>8</v>
      </c>
      <c r="B39" s="71" t="s">
        <v>304</v>
      </c>
      <c r="C39" s="100">
        <f>3*1123.5</f>
        <v>3370.5</v>
      </c>
      <c r="D39" s="68" t="s">
        <v>320</v>
      </c>
      <c r="E39" s="129"/>
      <c r="F39" s="66"/>
      <c r="G39" s="6"/>
      <c r="H39" s="6"/>
    </row>
    <row r="40" spans="1:8" ht="96.75" customHeight="1" x14ac:dyDescent="0.25">
      <c r="A40" s="109">
        <v>9</v>
      </c>
      <c r="B40" s="71" t="s">
        <v>321</v>
      </c>
      <c r="C40" s="175">
        <v>4257.5600000000004</v>
      </c>
      <c r="D40" s="68" t="s">
        <v>248</v>
      </c>
      <c r="E40" s="129"/>
      <c r="F40" s="70"/>
      <c r="G40" s="6"/>
      <c r="H40" s="6"/>
    </row>
    <row r="41" spans="1:8" ht="15.75" customHeight="1" x14ac:dyDescent="0.25">
      <c r="A41" s="109">
        <v>10</v>
      </c>
      <c r="B41" s="67" t="s">
        <v>305</v>
      </c>
      <c r="C41" s="99">
        <f>1855*2</f>
        <v>3710</v>
      </c>
      <c r="D41" s="68" t="s">
        <v>320</v>
      </c>
      <c r="E41" s="129"/>
      <c r="F41" s="66"/>
      <c r="G41" s="6"/>
      <c r="H41" s="6"/>
    </row>
    <row r="42" spans="1:8" ht="17.25" customHeight="1" x14ac:dyDescent="0.25">
      <c r="A42" s="109">
        <v>11</v>
      </c>
      <c r="B42" s="67" t="s">
        <v>310</v>
      </c>
      <c r="C42" s="99">
        <v>475</v>
      </c>
      <c r="D42" s="63" t="s">
        <v>322</v>
      </c>
      <c r="E42" s="128"/>
      <c r="F42" s="66"/>
      <c r="G42" s="6"/>
      <c r="H42" s="6"/>
    </row>
    <row r="43" spans="1:8" ht="28.5" customHeight="1" x14ac:dyDescent="0.25">
      <c r="A43" s="109">
        <v>12</v>
      </c>
      <c r="B43" s="67" t="s">
        <v>329</v>
      </c>
      <c r="C43" s="69">
        <v>4045.6</v>
      </c>
      <c r="D43" s="63" t="s">
        <v>324</v>
      </c>
      <c r="E43" s="128"/>
      <c r="F43" s="66"/>
      <c r="G43" s="6"/>
      <c r="H43" s="6"/>
    </row>
    <row r="44" spans="1:8" ht="28.5" customHeight="1" x14ac:dyDescent="0.25">
      <c r="A44" s="109">
        <v>13</v>
      </c>
      <c r="B44" s="72" t="s">
        <v>323</v>
      </c>
      <c r="C44" s="69">
        <f>0.1*SUM(C32:C43)</f>
        <v>16705.790792000003</v>
      </c>
      <c r="D44" s="68" t="s">
        <v>248</v>
      </c>
      <c r="E44" s="129"/>
      <c r="F44" s="66"/>
      <c r="G44" s="6"/>
      <c r="H44" s="6"/>
    </row>
    <row r="45" spans="1:8" ht="28.5" customHeight="1" x14ac:dyDescent="0.25">
      <c r="A45" s="110"/>
      <c r="B45" s="103"/>
      <c r="C45" s="104"/>
      <c r="D45" s="105"/>
      <c r="E45" s="66"/>
      <c r="F45" s="66"/>
      <c r="G45" s="6"/>
      <c r="H45" s="6"/>
    </row>
    <row r="46" spans="1:8" ht="28.5" customHeight="1" x14ac:dyDescent="0.25">
      <c r="A46" s="110"/>
      <c r="B46" s="111" t="s">
        <v>325</v>
      </c>
      <c r="C46" s="112"/>
      <c r="D46" s="112"/>
      <c r="E46" s="66"/>
      <c r="F46" s="66"/>
      <c r="G46" s="6"/>
      <c r="H46" s="6"/>
    </row>
    <row r="47" spans="1:8" ht="28.5" customHeight="1" x14ac:dyDescent="0.25">
      <c r="A47" s="110"/>
      <c r="B47" s="167" t="s">
        <v>328</v>
      </c>
      <c r="C47" s="167"/>
      <c r="D47" s="113">
        <v>-44983.1446</v>
      </c>
      <c r="E47" s="66"/>
      <c r="F47" s="66"/>
      <c r="G47" s="6"/>
      <c r="H47" s="6"/>
    </row>
    <row r="48" spans="1:8" ht="21" customHeight="1" x14ac:dyDescent="0.25">
      <c r="A48" s="110"/>
      <c r="B48" s="167" t="s">
        <v>330</v>
      </c>
      <c r="C48" s="167"/>
      <c r="D48" s="113">
        <f>D15</f>
        <v>97490.4</v>
      </c>
      <c r="E48" s="66"/>
      <c r="F48" s="66"/>
      <c r="G48" s="6"/>
      <c r="H48" s="6"/>
    </row>
    <row r="49" spans="1:8" ht="20.25" customHeight="1" x14ac:dyDescent="0.25">
      <c r="A49" s="110"/>
      <c r="B49" s="167" t="s">
        <v>331</v>
      </c>
      <c r="C49" s="167"/>
      <c r="D49" s="113">
        <f>D19</f>
        <v>89651</v>
      </c>
      <c r="E49" s="66"/>
      <c r="F49" s="66"/>
      <c r="G49" s="6"/>
      <c r="H49" s="6"/>
    </row>
    <row r="50" spans="1:8" ht="28.5" customHeight="1" x14ac:dyDescent="0.25">
      <c r="A50" s="110"/>
      <c r="B50" s="114"/>
      <c r="C50" s="114"/>
      <c r="D50" s="113"/>
      <c r="E50" s="66"/>
      <c r="F50" s="66"/>
      <c r="G50" s="6"/>
      <c r="H50" s="6"/>
    </row>
    <row r="51" spans="1:8" ht="28.5" customHeight="1" x14ac:dyDescent="0.25">
      <c r="A51" s="110"/>
      <c r="B51" s="171" t="s">
        <v>326</v>
      </c>
      <c r="C51" s="171"/>
      <c r="D51" s="171"/>
      <c r="E51" s="172"/>
      <c r="F51" s="126"/>
      <c r="G51" s="126"/>
      <c r="H51" s="6"/>
    </row>
    <row r="52" spans="1:8" ht="75" customHeight="1" x14ac:dyDescent="0.25">
      <c r="A52" s="110"/>
      <c r="B52" s="63" t="s">
        <v>297</v>
      </c>
      <c r="C52" s="64" t="s">
        <v>315</v>
      </c>
      <c r="D52" s="127" t="s">
        <v>327</v>
      </c>
      <c r="E52" s="131"/>
      <c r="F52" s="66"/>
      <c r="G52" s="6"/>
      <c r="H52" s="6"/>
    </row>
    <row r="53" spans="1:8" ht="204" customHeight="1" x14ac:dyDescent="0.25">
      <c r="A53" s="128">
        <v>1</v>
      </c>
      <c r="B53" s="134" t="s">
        <v>339</v>
      </c>
      <c r="C53" s="116">
        <v>3237.5</v>
      </c>
      <c r="D53" s="117" t="s">
        <v>336</v>
      </c>
      <c r="E53" s="131"/>
      <c r="F53" s="66"/>
      <c r="G53" s="6"/>
      <c r="H53" s="6"/>
    </row>
    <row r="54" spans="1:8" ht="34.5" customHeight="1" x14ac:dyDescent="0.25">
      <c r="A54" s="128">
        <v>2</v>
      </c>
      <c r="B54" s="135" t="s">
        <v>337</v>
      </c>
      <c r="C54" s="116">
        <v>48375</v>
      </c>
      <c r="D54" s="130"/>
      <c r="E54" s="131"/>
      <c r="F54" s="66"/>
      <c r="G54" s="6"/>
      <c r="H54" s="6"/>
    </row>
    <row r="55" spans="1:8" ht="21" customHeight="1" x14ac:dyDescent="0.25">
      <c r="A55" s="128">
        <v>3</v>
      </c>
      <c r="B55" s="135" t="s">
        <v>340</v>
      </c>
      <c r="C55" s="116">
        <v>988</v>
      </c>
      <c r="D55" s="130" t="s">
        <v>338</v>
      </c>
      <c r="E55" s="131"/>
      <c r="F55" s="66"/>
      <c r="G55" s="6"/>
      <c r="H55" s="6"/>
    </row>
    <row r="56" spans="1:8" ht="51" customHeight="1" x14ac:dyDescent="0.25">
      <c r="A56" s="128">
        <v>4</v>
      </c>
      <c r="B56" s="115" t="s">
        <v>341</v>
      </c>
      <c r="C56" s="116">
        <v>6915</v>
      </c>
      <c r="D56" s="130"/>
      <c r="E56" s="132"/>
      <c r="F56" s="66"/>
      <c r="G56" s="6"/>
      <c r="H56" s="6"/>
    </row>
    <row r="57" spans="1:8" ht="27" customHeight="1" x14ac:dyDescent="0.25">
      <c r="A57" s="128">
        <v>5</v>
      </c>
      <c r="B57" s="118" t="s">
        <v>332</v>
      </c>
      <c r="C57" s="119">
        <f>SUM(C53:C56)</f>
        <v>59515.5</v>
      </c>
      <c r="D57" s="130"/>
      <c r="E57" s="133"/>
      <c r="F57" s="6"/>
      <c r="G57" s="6"/>
      <c r="H57" s="6"/>
    </row>
    <row r="58" spans="1:8" ht="35.25" customHeight="1" x14ac:dyDescent="0.25">
      <c r="A58" s="110"/>
      <c r="B58" s="114" t="s">
        <v>333</v>
      </c>
      <c r="C58" s="111">
        <f>D49-C57</f>
        <v>30135.5</v>
      </c>
      <c r="D58" s="120"/>
      <c r="E58" s="121"/>
      <c r="F58" s="6"/>
      <c r="G58" s="6"/>
      <c r="H58" s="6"/>
    </row>
    <row r="59" spans="1:8" ht="48" customHeight="1" x14ac:dyDescent="0.25">
      <c r="A59" s="110"/>
      <c r="B59" s="122" t="s">
        <v>334</v>
      </c>
      <c r="C59" s="123">
        <f>D47+C58</f>
        <v>-14847.6446</v>
      </c>
      <c r="D59" s="120"/>
      <c r="E59" s="121"/>
      <c r="F59" s="6"/>
      <c r="G59" s="6"/>
      <c r="H59" s="6"/>
    </row>
    <row r="60" spans="1:8" ht="36.75" customHeight="1" x14ac:dyDescent="0.25">
      <c r="A60" s="164" t="s">
        <v>312</v>
      </c>
      <c r="B60" s="164"/>
      <c r="C60" s="164"/>
      <c r="D60" s="164"/>
      <c r="E60" s="164"/>
      <c r="F60" s="6"/>
      <c r="G60" s="6"/>
      <c r="H60" s="6"/>
    </row>
    <row r="61" spans="1:8" ht="36.75" customHeight="1" x14ac:dyDescent="0.25">
      <c r="A61" s="110"/>
      <c r="B61" s="81"/>
      <c r="C61" s="101"/>
      <c r="D61" s="81"/>
      <c r="E61" s="81"/>
      <c r="F61" s="6"/>
      <c r="G61" s="6"/>
      <c r="H61" s="6"/>
    </row>
    <row r="62" spans="1:8" ht="33.75" customHeight="1" x14ac:dyDescent="0.25">
      <c r="A62" s="154" t="s">
        <v>189</v>
      </c>
      <c r="B62" s="155"/>
      <c r="C62" s="155"/>
      <c r="D62" s="155"/>
      <c r="E62" s="156"/>
    </row>
    <row r="63" spans="1:8" x14ac:dyDescent="0.25">
      <c r="A63" s="108"/>
      <c r="B63" s="73" t="s">
        <v>190</v>
      </c>
      <c r="C63" s="102"/>
      <c r="D63" s="23" t="s">
        <v>6</v>
      </c>
      <c r="E63" s="63">
        <v>0</v>
      </c>
    </row>
    <row r="64" spans="1:8" x14ac:dyDescent="0.25">
      <c r="A64" s="108"/>
      <c r="B64" s="73" t="s">
        <v>191</v>
      </c>
      <c r="C64" s="102"/>
      <c r="D64" s="23" t="s">
        <v>6</v>
      </c>
      <c r="E64" s="63">
        <v>0</v>
      </c>
    </row>
    <row r="65" spans="1:8" ht="31.5" x14ac:dyDescent="0.25">
      <c r="A65" s="108"/>
      <c r="B65" s="73" t="s">
        <v>192</v>
      </c>
      <c r="C65" s="102"/>
      <c r="D65" s="23" t="s">
        <v>6</v>
      </c>
      <c r="E65" s="63">
        <v>0</v>
      </c>
    </row>
    <row r="66" spans="1:8" x14ac:dyDescent="0.25">
      <c r="A66" s="108"/>
      <c r="B66" s="73" t="s">
        <v>193</v>
      </c>
      <c r="C66" s="102"/>
      <c r="D66" s="23" t="s">
        <v>13</v>
      </c>
      <c r="E66" s="63">
        <v>0</v>
      </c>
    </row>
    <row r="67" spans="1:8" ht="33.75" customHeight="1" x14ac:dyDescent="0.25">
      <c r="A67" s="157" t="s">
        <v>119</v>
      </c>
      <c r="B67" s="158"/>
      <c r="C67" s="158"/>
      <c r="D67" s="158"/>
      <c r="E67" s="159"/>
    </row>
    <row r="68" spans="1:8" ht="31.5" x14ac:dyDescent="0.25">
      <c r="A68" s="108"/>
      <c r="B68" s="74" t="s">
        <v>120</v>
      </c>
      <c r="C68" s="64"/>
      <c r="D68" s="23" t="s">
        <v>13</v>
      </c>
      <c r="E68" s="64"/>
    </row>
    <row r="69" spans="1:8" x14ac:dyDescent="0.25">
      <c r="A69" s="108"/>
      <c r="B69" s="73" t="s">
        <v>125</v>
      </c>
      <c r="C69" s="102"/>
      <c r="D69" s="23" t="s">
        <v>13</v>
      </c>
      <c r="E69" s="64">
        <v>0</v>
      </c>
    </row>
    <row r="70" spans="1:8" x14ac:dyDescent="0.25">
      <c r="A70" s="108"/>
      <c r="B70" s="73" t="s">
        <v>126</v>
      </c>
      <c r="C70" s="102"/>
      <c r="D70" s="23" t="s">
        <v>13</v>
      </c>
      <c r="E70" s="64">
        <v>0</v>
      </c>
    </row>
    <row r="71" spans="1:8" ht="31.5" x14ac:dyDescent="0.25">
      <c r="A71" s="108"/>
      <c r="B71" s="74" t="s">
        <v>121</v>
      </c>
      <c r="C71" s="64"/>
      <c r="D71" s="23" t="s">
        <v>13</v>
      </c>
      <c r="E71" s="64"/>
    </row>
    <row r="72" spans="1:8" x14ac:dyDescent="0.25">
      <c r="A72" s="108"/>
      <c r="B72" s="73" t="s">
        <v>125</v>
      </c>
      <c r="C72" s="102"/>
      <c r="D72" s="23" t="s">
        <v>13</v>
      </c>
      <c r="E72" s="64">
        <v>0</v>
      </c>
    </row>
    <row r="73" spans="1:8" x14ac:dyDescent="0.25">
      <c r="A73" s="108"/>
      <c r="B73" s="73" t="s">
        <v>126</v>
      </c>
      <c r="C73" s="102"/>
      <c r="D73" s="23" t="s">
        <v>13</v>
      </c>
      <c r="E73" s="64">
        <v>469939.14</v>
      </c>
    </row>
    <row r="74" spans="1:8" ht="42.75" customHeight="1" x14ac:dyDescent="0.25">
      <c r="A74" s="157" t="s">
        <v>194</v>
      </c>
      <c r="B74" s="158"/>
      <c r="C74" s="158"/>
      <c r="D74" s="158"/>
      <c r="E74" s="159"/>
    </row>
    <row r="75" spans="1:8" ht="47.25" x14ac:dyDescent="0.25">
      <c r="A75" s="160"/>
      <c r="B75" s="74" t="s">
        <v>91</v>
      </c>
      <c r="C75" s="23" t="s">
        <v>5</v>
      </c>
      <c r="D75" s="63" t="s">
        <v>260</v>
      </c>
      <c r="E75" s="8" t="s">
        <v>250</v>
      </c>
      <c r="F75" s="8" t="s">
        <v>255</v>
      </c>
      <c r="G75" s="8" t="s">
        <v>258</v>
      </c>
      <c r="H75" s="8" t="s">
        <v>258</v>
      </c>
    </row>
    <row r="76" spans="1:8" x14ac:dyDescent="0.25">
      <c r="A76" s="161"/>
      <c r="B76" s="74" t="s">
        <v>59</v>
      </c>
      <c r="C76" s="23" t="s">
        <v>5</v>
      </c>
      <c r="D76" s="63" t="s">
        <v>245</v>
      </c>
      <c r="E76" s="8" t="s">
        <v>245</v>
      </c>
      <c r="F76" s="8" t="s">
        <v>245</v>
      </c>
      <c r="G76" s="8" t="s">
        <v>259</v>
      </c>
      <c r="H76" s="8" t="s">
        <v>259</v>
      </c>
    </row>
    <row r="77" spans="1:8" x14ac:dyDescent="0.25">
      <c r="A77" s="161"/>
      <c r="B77" s="74" t="s">
        <v>122</v>
      </c>
      <c r="C77" s="23" t="s">
        <v>98</v>
      </c>
      <c r="D77" s="63">
        <f>E77+F77</f>
        <v>2735.06</v>
      </c>
      <c r="E77" s="8">
        <v>2508.9699999999998</v>
      </c>
      <c r="F77" s="8">
        <v>226.09</v>
      </c>
      <c r="G77" s="8">
        <v>61.5</v>
      </c>
      <c r="H77" s="8">
        <v>61.5</v>
      </c>
    </row>
    <row r="78" spans="1:8" x14ac:dyDescent="0.25">
      <c r="A78" s="161"/>
      <c r="B78" s="74" t="s">
        <v>195</v>
      </c>
      <c r="C78" s="23" t="s">
        <v>13</v>
      </c>
      <c r="D78" s="75">
        <v>32450.54</v>
      </c>
      <c r="E78" s="8">
        <v>30295.93</v>
      </c>
      <c r="F78" s="56">
        <f>27639.77+94526.95</f>
        <v>122166.72</v>
      </c>
      <c r="G78" s="56">
        <v>493279.48</v>
      </c>
      <c r="H78" s="56">
        <v>493279.48</v>
      </c>
    </row>
    <row r="79" spans="1:8" x14ac:dyDescent="0.25">
      <c r="A79" s="161"/>
      <c r="B79" s="73" t="s">
        <v>196</v>
      </c>
      <c r="C79" s="23" t="s">
        <v>13</v>
      </c>
      <c r="D79" s="76">
        <v>25101.35</v>
      </c>
      <c r="E79" s="57">
        <v>23434.69</v>
      </c>
      <c r="F79" s="57">
        <f>20774.49+72215.02</f>
        <v>92989.510000000009</v>
      </c>
      <c r="G79" s="57">
        <v>419273.32</v>
      </c>
      <c r="H79" s="57">
        <v>419273.32</v>
      </c>
    </row>
    <row r="80" spans="1:8" x14ac:dyDescent="0.25">
      <c r="A80" s="161"/>
      <c r="B80" s="73" t="s">
        <v>197</v>
      </c>
      <c r="C80" s="23" t="s">
        <v>13</v>
      </c>
      <c r="D80" s="76">
        <f>D78-D79</f>
        <v>7349.1900000000023</v>
      </c>
      <c r="E80" s="57">
        <f>E78-E79</f>
        <v>6861.2400000000016</v>
      </c>
      <c r="F80" s="57">
        <f t="shared" ref="F80" si="0">F78-F79</f>
        <v>29177.209999999992</v>
      </c>
      <c r="G80" s="57">
        <f>G78-G79</f>
        <v>74006.159999999974</v>
      </c>
      <c r="H80" s="57">
        <f>H78-H79</f>
        <v>74006.159999999974</v>
      </c>
    </row>
    <row r="81" spans="1:8" ht="48" customHeight="1" x14ac:dyDescent="0.25">
      <c r="A81" s="161"/>
      <c r="B81" s="73" t="s">
        <v>200</v>
      </c>
      <c r="C81" s="23" t="s">
        <v>13</v>
      </c>
      <c r="D81" s="168" t="s">
        <v>308</v>
      </c>
      <c r="E81" s="169"/>
      <c r="F81" s="169"/>
      <c r="G81" s="169"/>
      <c r="H81" s="170"/>
    </row>
    <row r="82" spans="1:8" ht="43.5" customHeight="1" x14ac:dyDescent="0.25">
      <c r="A82" s="161"/>
      <c r="B82" s="73" t="s">
        <v>199</v>
      </c>
      <c r="C82" s="23" t="s">
        <v>13</v>
      </c>
      <c r="D82" s="168" t="s">
        <v>308</v>
      </c>
      <c r="E82" s="169"/>
      <c r="F82" s="169"/>
      <c r="G82" s="169"/>
      <c r="H82" s="170"/>
    </row>
    <row r="83" spans="1:8" ht="44.25" customHeight="1" x14ac:dyDescent="0.25">
      <c r="A83" s="161"/>
      <c r="B83" s="73" t="s">
        <v>198</v>
      </c>
      <c r="C83" s="23" t="s">
        <v>13</v>
      </c>
      <c r="D83" s="168" t="s">
        <v>308</v>
      </c>
      <c r="E83" s="169"/>
      <c r="F83" s="169"/>
      <c r="G83" s="169"/>
      <c r="H83" s="170"/>
    </row>
    <row r="84" spans="1:8" ht="31.5" x14ac:dyDescent="0.25">
      <c r="A84" s="162"/>
      <c r="B84" s="74" t="s">
        <v>201</v>
      </c>
      <c r="C84" s="23" t="s">
        <v>13</v>
      </c>
      <c r="D84" s="75">
        <v>0</v>
      </c>
      <c r="E84" s="8">
        <v>0</v>
      </c>
      <c r="F84" s="8">
        <v>0</v>
      </c>
      <c r="G84" s="8">
        <v>0</v>
      </c>
      <c r="H84" s="8">
        <v>0</v>
      </c>
    </row>
    <row r="85" spans="1:8" ht="15.75" customHeight="1" x14ac:dyDescent="0.25">
      <c r="A85" s="157" t="s">
        <v>202</v>
      </c>
      <c r="B85" s="158"/>
      <c r="C85" s="158"/>
      <c r="D85" s="158"/>
      <c r="E85" s="163"/>
    </row>
    <row r="86" spans="1:8" x14ac:dyDescent="0.25">
      <c r="A86" s="108"/>
      <c r="B86" s="73" t="s">
        <v>190</v>
      </c>
      <c r="C86" s="23" t="s">
        <v>6</v>
      </c>
      <c r="D86" s="76">
        <v>0</v>
      </c>
      <c r="E86" s="124"/>
    </row>
    <row r="87" spans="1:8" x14ac:dyDescent="0.25">
      <c r="A87" s="108"/>
      <c r="B87" s="73" t="s">
        <v>191</v>
      </c>
      <c r="C87" s="23" t="s">
        <v>6</v>
      </c>
      <c r="D87" s="63">
        <v>0</v>
      </c>
      <c r="E87" s="105"/>
    </row>
    <row r="88" spans="1:8" ht="31.5" x14ac:dyDescent="0.25">
      <c r="A88" s="108"/>
      <c r="B88" s="73" t="s">
        <v>192</v>
      </c>
      <c r="C88" s="23" t="s">
        <v>6</v>
      </c>
      <c r="D88" s="22">
        <v>0</v>
      </c>
      <c r="E88" s="125"/>
    </row>
    <row r="89" spans="1:8" x14ac:dyDescent="0.25">
      <c r="A89" s="108"/>
      <c r="B89" s="73" t="s">
        <v>193</v>
      </c>
      <c r="C89" s="23" t="s">
        <v>13</v>
      </c>
      <c r="D89" s="63">
        <v>0</v>
      </c>
      <c r="E89" s="105"/>
    </row>
    <row r="90" spans="1:8" ht="15.75" customHeight="1" x14ac:dyDescent="0.25">
      <c r="A90" s="151" t="s">
        <v>203</v>
      </c>
      <c r="B90" s="151"/>
      <c r="C90" s="151"/>
      <c r="D90" s="151"/>
      <c r="E90" s="151"/>
    </row>
    <row r="91" spans="1:8" x14ac:dyDescent="0.25">
      <c r="A91" s="108"/>
      <c r="B91" s="73" t="s">
        <v>204</v>
      </c>
      <c r="C91" s="23" t="s">
        <v>6</v>
      </c>
      <c r="D91" s="63">
        <v>0</v>
      </c>
      <c r="E91" s="105"/>
    </row>
    <row r="92" spans="1:8" x14ac:dyDescent="0.25">
      <c r="A92" s="108"/>
      <c r="B92" s="73" t="s">
        <v>205</v>
      </c>
      <c r="C92" s="23" t="s">
        <v>6</v>
      </c>
      <c r="D92" s="63">
        <v>0</v>
      </c>
      <c r="E92" s="105"/>
    </row>
    <row r="93" spans="1:8" ht="31.5" x14ac:dyDescent="0.25">
      <c r="A93" s="108"/>
      <c r="B93" s="73" t="s">
        <v>206</v>
      </c>
      <c r="C93" s="23" t="s">
        <v>13</v>
      </c>
      <c r="D93" s="22">
        <v>0</v>
      </c>
      <c r="E93" s="125"/>
    </row>
    <row r="94" spans="1:8" x14ac:dyDescent="0.25">
      <c r="B94" s="1"/>
      <c r="E94" s="103"/>
    </row>
    <row r="95" spans="1:8" x14ac:dyDescent="0.25">
      <c r="B95" s="1" t="s">
        <v>306</v>
      </c>
      <c r="E95" s="1" t="s">
        <v>307</v>
      </c>
    </row>
  </sheetData>
  <mergeCells count="18">
    <mergeCell ref="D1:E3"/>
    <mergeCell ref="A4:E4"/>
    <mergeCell ref="A90:E90"/>
    <mergeCell ref="A28:E28"/>
    <mergeCell ref="A62:E62"/>
    <mergeCell ref="A67:E67"/>
    <mergeCell ref="A74:E74"/>
    <mergeCell ref="A75:A84"/>
    <mergeCell ref="A85:E85"/>
    <mergeCell ref="A60:E60"/>
    <mergeCell ref="A30:E30"/>
    <mergeCell ref="B47:C47"/>
    <mergeCell ref="D81:H81"/>
    <mergeCell ref="D82:H82"/>
    <mergeCell ref="D83:H83"/>
    <mergeCell ref="B48:C48"/>
    <mergeCell ref="B49:C49"/>
    <mergeCell ref="B51:E51"/>
  </mergeCells>
  <pageMargins left="0.70866141732283472" right="0.70866141732283472" top="0.31496062992125984" bottom="0.31496062992125984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2022-03-28T07:46:24Z</dcterms:modified>
</cp:coreProperties>
</file>