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_FilterDatabase" localSheetId="0" hidden="1">'2.8'!$A$57:$H$103</definedName>
  </definedNames>
  <calcPr calcId="125725" refMode="R1C1"/>
</workbook>
</file>

<file path=xl/calcChain.xml><?xml version="1.0" encoding="utf-8"?>
<calcChain xmlns="http://schemas.openxmlformats.org/spreadsheetml/2006/main">
  <c r="C67" i="12"/>
  <c r="C59" l="1"/>
  <c r="C48"/>
  <c r="C62"/>
  <c r="C39" l="1"/>
  <c r="C65" l="1"/>
  <c r="C46" l="1"/>
  <c r="C44" l="1"/>
  <c r="D53" l="1"/>
  <c r="D68" s="1"/>
  <c r="D69" s="1"/>
  <c r="D52"/>
  <c r="D19"/>
  <c r="D15"/>
  <c r="D26" l="1"/>
  <c r="D18"/>
  <c r="F90" l="1"/>
  <c r="E90"/>
</calcChain>
</file>

<file path=xl/sharedStrings.xml><?xml version="1.0" encoding="utf-8"?>
<sst xmlns="http://schemas.openxmlformats.org/spreadsheetml/2006/main" count="185" uniqueCount="121">
  <si>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</si>
  <si>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</si>
  <si>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</si>
  <si>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</si>
  <si>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</si>
  <si>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</si>
  <si>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</si>
  <si>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</si>
  <si>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</si>
  <si>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</si>
  <si>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</si>
  <si>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Единица измерения</t>
  </si>
  <si>
    <t>Вид коммунальной услуги</t>
  </si>
  <si>
    <t>нат.показ.</t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</si>
  <si>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</si>
  <si>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</si>
  <si>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</si>
  <si>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</si>
  <si>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</si>
  <si>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</si>
  <si>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</si>
  <si>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</si>
  <si>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</si>
  <si>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</si>
  <si>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</si>
  <si>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</si>
  <si>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</si>
  <si>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</si>
  <si>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</si>
  <si>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</si>
  <si>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</si>
  <si>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</si>
  <si>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</si>
  <si>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</si>
  <si>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</si>
  <si>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</si>
  <si>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</si>
  <si>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</si>
  <si>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</si>
  <si>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</si>
  <si>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</si>
  <si>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</si>
  <si>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</si>
  <si>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</si>
  <si>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</si>
  <si>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</si>
  <si>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</si>
  <si>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</si>
  <si>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</si>
  <si>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</si>
  <si>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</si>
  <si>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</si>
  <si>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</si>
  <si>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</si>
  <si>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м3</t>
  </si>
  <si>
    <t>Ежедневно</t>
  </si>
  <si>
    <t>Холодное водоснабжение</t>
  </si>
  <si>
    <t>Водоотведение</t>
  </si>
  <si>
    <t>По графику</t>
  </si>
  <si>
    <t>Круглосуточно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</si>
  <si>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</si>
  <si>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</si>
  <si>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</si>
  <si>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</si>
  <si>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</si>
  <si>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</si>
  <si>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</si>
  <si>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</si>
  <si>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Подготовка лифтов к ежегодному ТО</t>
  </si>
  <si>
    <t xml:space="preserve">Скашивание травы 2 раза </t>
  </si>
  <si>
    <t>Гл. инженер ООО "УК "Прибайкальская"</t>
  </si>
  <si>
    <t>Белкин И. О.</t>
  </si>
  <si>
    <t xml:space="preserve">Промывка системы отопления </t>
  </si>
  <si>
    <t>Учёт оплат поставщикам коммунальных ресурсов в разрезе многоквартирных домов и коммунальных услуг не ведётся</t>
  </si>
  <si>
    <t>Уборка снега с подъездных козырьков 2 шт.</t>
  </si>
  <si>
    <t>Генеральная уборка подъездов</t>
  </si>
  <si>
    <t>Содержание</t>
  </si>
  <si>
    <t>Текущий ремонт</t>
  </si>
  <si>
    <t>Годовая фактическая стоимость работ /услуг, руб.</t>
  </si>
  <si>
    <t>Периодичность выполнения работ</t>
  </si>
  <si>
    <t>Выполняемые работы и услуги по содержанию общего имущества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</si>
  <si>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</si>
  <si>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</si>
  <si>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Дезинфекция мест общего пользования для профилатики короновируса</t>
  </si>
  <si>
    <t>1 раз в три дня</t>
  </si>
  <si>
    <t>1 раз после окончания отопительного перирда</t>
  </si>
  <si>
    <t>1 раз вгод</t>
  </si>
  <si>
    <t>1 раз в квартал и по необходимости</t>
  </si>
  <si>
    <t>после окончания отопительного периода</t>
  </si>
  <si>
    <t>2 раза в год</t>
  </si>
  <si>
    <t>по необходимости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</si>
  <si>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</si>
  <si>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</si>
  <si>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</si>
  <si>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Перерасход (-) или экономия (+) средств по статье текущий ремонт за 2020 г, руб.</t>
  </si>
  <si>
    <t>Гл. инженер ООО "УК "Прибайкальская"                                                 Белкин И. О.</t>
  </si>
  <si>
    <t>Форма 2.8. Отчет об исполнении ООО "УК "Прибайкальская" договора управления смет доходов и расходов МКД м-на Университетский, 45 за период с 01.01.2021 г. по 31.12.2021 г.</t>
  </si>
  <si>
    <t>Начислено по статье текущий ремонт за 2021 г. руб.</t>
  </si>
  <si>
    <t>Оплачено по статье текущий ремонт за 2021 г, руб.</t>
  </si>
  <si>
    <t>Сумма расходов по статье текущи ремонт за 2021 г.</t>
  </si>
  <si>
    <t>Перерасход (-) или экономия (+) средств по статье текущий ремонт за 2021 г, руб.</t>
  </si>
  <si>
    <t>Остаток средств (- перерасход, + экономия), по статье текущий ремонт с учетом  2020 г. руб.</t>
  </si>
  <si>
    <t>1 шт</t>
  </si>
  <si>
    <t>Замена светодиодного светильника 2 подъезд 8 эт.</t>
  </si>
  <si>
    <t>Ремонт мусороприемной камеры 2 подъезд 3 эт.</t>
  </si>
  <si>
    <t>Ремонт тепловоо пункта (элеватора)</t>
  </si>
  <si>
    <t>замена крана шарового диам.80 (1 шт.), замена крана шарового диам.32 (1 шт.), замена трубы диам 80 (о,4 м) с двумя переходами 80х32   термометр (3 шт.), манометр (2 шт.), теплоизоляция трубопроводов системы теплоснабжения (10,5 м), окраска трубопроводов (4,5 м.) со сварочными работами</t>
  </si>
  <si>
    <t>3 шт.</t>
  </si>
  <si>
    <t>Ремонт эл.щитков 1 подъезд</t>
  </si>
  <si>
    <t>Монтаж (замена) вторых подъездых дверей</t>
  </si>
  <si>
    <t>2 шт.</t>
  </si>
  <si>
    <t>Герметизация швов (запенивание, шткукатурка, заливание битумом) подьездных козырьков, примыкания к дому 1 и 2 подьезд МКД Университетский, 45</t>
  </si>
  <si>
    <t xml:space="preserve">Покраска входных подьездых дверей </t>
  </si>
  <si>
    <t>Замена трубопровода системы отопления</t>
  </si>
  <si>
    <t xml:space="preserve"> диам. 20 мм длиной 6 метров с 6 отводами</t>
  </si>
  <si>
    <t>Замена светодиодных светильников в 1 подъезде на 1 этаже у лифта и 4 этаже</t>
  </si>
  <si>
    <t>4 шт</t>
  </si>
  <si>
    <t>Ремонт межпанельных швов</t>
  </si>
  <si>
    <t xml:space="preserve">кв.19-9,5п.м                         кв.86-18,5п.м                       </t>
  </si>
  <si>
    <t>Дезинсекция подвальных помещений и мусоропроводов</t>
  </si>
  <si>
    <t>Приобретение мусорных контейнеров</t>
  </si>
</sst>
</file>

<file path=xl/styles.xml><?xml version="1.0" encoding="utf-8"?>
<styleSheet xmlns="http://schemas.openxmlformats.org/spreadsheetml/2006/main">
  <numFmts count="1">
    <numFmt numFmtId="164" formatCode="\О\б\щ\и\й"/>
  </numFmts>
  <fonts count="1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2" fontId="1" fillId="0" borderId="0" xfId="0" applyNumberFormat="1" applyFont="1" applyAlignment="1">
      <alignment vertical="top"/>
    </xf>
    <xf numFmtId="2" fontId="4" fillId="0" borderId="7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2" fillId="0" borderId="0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" fontId="1" fillId="0" borderId="0" xfId="0" applyNumberFormat="1" applyFont="1" applyBorder="1" applyAlignment="1">
      <alignment vertical="top"/>
    </xf>
    <xf numFmtId="0" fontId="9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2" fontId="1" fillId="4" borderId="0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vertical="center" wrapText="1"/>
    </xf>
    <xf numFmtId="2" fontId="14" fillId="4" borderId="0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5" fillId="0" borderId="0" xfId="0" applyNumberFormat="1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center" wrapText="1"/>
    </xf>
    <xf numFmtId="2" fontId="9" fillId="4" borderId="0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  <xf numFmtId="2" fontId="1" fillId="4" borderId="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H105"/>
  <sheetViews>
    <sheetView tabSelected="1" topLeftCell="A45" zoomScale="140" zoomScaleNormal="140" workbookViewId="0">
      <selection activeCell="E48" sqref="E48:F48"/>
    </sheetView>
  </sheetViews>
  <sheetFormatPr defaultRowHeight="15.75"/>
  <cols>
    <col min="1" max="1" width="7.140625" style="1" customWidth="1"/>
    <col min="2" max="2" width="47.28515625" style="8" customWidth="1"/>
    <col min="3" max="3" width="19.5703125" style="8" customWidth="1"/>
    <col min="4" max="4" width="16" style="1" customWidth="1"/>
    <col min="5" max="5" width="17.28515625" style="1" customWidth="1"/>
    <col min="6" max="6" width="11.85546875" style="1" customWidth="1"/>
    <col min="7" max="7" width="12.140625" style="1" customWidth="1"/>
    <col min="8" max="8" width="12.85546875" style="1" customWidth="1"/>
    <col min="9" max="16384" width="9.140625" style="1"/>
  </cols>
  <sheetData>
    <row r="1" spans="1:8" ht="15.75" customHeight="1">
      <c r="D1" s="93" t="s">
        <v>60</v>
      </c>
      <c r="E1" s="93"/>
      <c r="F1" s="40"/>
      <c r="G1" s="40"/>
      <c r="H1" s="40"/>
    </row>
    <row r="2" spans="1:8" ht="18.75">
      <c r="B2" s="19"/>
      <c r="C2" s="19"/>
      <c r="D2" s="93"/>
      <c r="E2" s="93"/>
      <c r="F2" s="40"/>
      <c r="G2" s="40"/>
      <c r="H2" s="40"/>
    </row>
    <row r="3" spans="1:8" ht="18.75">
      <c r="B3" s="20"/>
      <c r="C3" s="20"/>
      <c r="D3" s="93"/>
      <c r="E3" s="93"/>
      <c r="F3" s="40"/>
      <c r="G3" s="40"/>
      <c r="H3" s="40"/>
    </row>
    <row r="4" spans="1:8" ht="28.5" customHeight="1">
      <c r="D4" s="93"/>
      <c r="E4" s="93"/>
      <c r="F4" s="40"/>
      <c r="G4" s="40"/>
      <c r="H4" s="40"/>
    </row>
    <row r="5" spans="1:8" ht="18.75">
      <c r="D5" s="93"/>
      <c r="E5" s="93"/>
      <c r="F5" s="39"/>
      <c r="G5" s="39"/>
      <c r="H5" s="39"/>
    </row>
    <row r="6" spans="1:8" ht="60" customHeight="1">
      <c r="A6" s="94" t="s">
        <v>96</v>
      </c>
      <c r="B6" s="94"/>
      <c r="C6" s="94"/>
      <c r="D6" s="94"/>
      <c r="E6" s="94"/>
      <c r="F6" s="41"/>
    </row>
    <row r="8" spans="1:8">
      <c r="A8" s="2" t="s">
        <v>0</v>
      </c>
      <c r="B8" s="9" t="s">
        <v>1</v>
      </c>
      <c r="C8" s="2" t="s">
        <v>2</v>
      </c>
      <c r="D8" s="2" t="s">
        <v>3</v>
      </c>
      <c r="E8" s="44"/>
    </row>
    <row r="9" spans="1:8" ht="19.5" customHeight="1">
      <c r="A9" s="3" t="s">
        <v>7</v>
      </c>
      <c r="B9" s="10" t="s">
        <v>4</v>
      </c>
      <c r="C9" s="4" t="s">
        <v>5</v>
      </c>
      <c r="D9" s="14">
        <v>44637</v>
      </c>
      <c r="E9" s="45"/>
      <c r="F9" s="5"/>
      <c r="G9" s="5"/>
      <c r="H9" s="5"/>
    </row>
    <row r="10" spans="1:8" ht="17.25" customHeight="1">
      <c r="A10" s="3" t="s">
        <v>8</v>
      </c>
      <c r="B10" s="10" t="s">
        <v>14</v>
      </c>
      <c r="C10" s="4" t="s">
        <v>5</v>
      </c>
      <c r="D10" s="14">
        <v>44197</v>
      </c>
      <c r="E10" s="45"/>
      <c r="F10" s="5"/>
      <c r="G10" s="5"/>
      <c r="H10" s="5"/>
    </row>
    <row r="11" spans="1:8" ht="18.75" customHeight="1">
      <c r="A11" s="3" t="s">
        <v>9</v>
      </c>
      <c r="B11" s="10" t="s">
        <v>15</v>
      </c>
      <c r="C11" s="4" t="s">
        <v>5</v>
      </c>
      <c r="D11" s="14">
        <v>44561</v>
      </c>
      <c r="E11" s="45"/>
      <c r="F11" s="5"/>
      <c r="G11" s="5"/>
      <c r="H11" s="5"/>
    </row>
    <row r="12" spans="1:8" ht="31.5">
      <c r="A12" s="3">
        <v>4</v>
      </c>
      <c r="B12" s="11" t="s">
        <v>16</v>
      </c>
      <c r="C12" s="4" t="s">
        <v>10</v>
      </c>
      <c r="D12" s="17"/>
      <c r="E12" s="46"/>
      <c r="F12" s="5"/>
      <c r="G12" s="5"/>
      <c r="H12" s="5"/>
    </row>
    <row r="13" spans="1:8">
      <c r="A13" s="3">
        <v>5</v>
      </c>
      <c r="B13" s="7" t="s">
        <v>26</v>
      </c>
      <c r="C13" s="4" t="s">
        <v>10</v>
      </c>
      <c r="D13" s="4">
        <v>0</v>
      </c>
      <c r="E13" s="47"/>
      <c r="F13" s="5"/>
      <c r="G13" s="5"/>
      <c r="H13" s="5"/>
    </row>
    <row r="14" spans="1:8">
      <c r="A14" s="3">
        <v>6</v>
      </c>
      <c r="B14" s="7" t="s">
        <v>27</v>
      </c>
      <c r="C14" s="4" t="s">
        <v>10</v>
      </c>
      <c r="D14" s="15">
        <v>371169.01</v>
      </c>
      <c r="E14" s="46"/>
      <c r="F14" s="5"/>
      <c r="G14" s="5"/>
      <c r="H14" s="5"/>
    </row>
    <row r="15" spans="1:8" ht="47.25">
      <c r="A15" s="3">
        <v>7</v>
      </c>
      <c r="B15" s="11" t="s">
        <v>33</v>
      </c>
      <c r="C15" s="4" t="s">
        <v>10</v>
      </c>
      <c r="D15" s="15">
        <f>D16+D17</f>
        <v>879111.6</v>
      </c>
      <c r="E15" s="48"/>
      <c r="F15" s="5"/>
      <c r="G15" s="5"/>
      <c r="H15" s="5"/>
    </row>
    <row r="16" spans="1:8">
      <c r="A16" s="3">
        <v>8</v>
      </c>
      <c r="B16" s="7" t="s">
        <v>28</v>
      </c>
      <c r="C16" s="4" t="s">
        <v>10</v>
      </c>
      <c r="D16" s="21">
        <v>686872.74</v>
      </c>
      <c r="E16" s="48"/>
      <c r="F16" s="5"/>
      <c r="G16" s="5"/>
      <c r="H16" s="5"/>
    </row>
    <row r="17" spans="1:8">
      <c r="A17" s="3">
        <v>9</v>
      </c>
      <c r="B17" s="7" t="s">
        <v>29</v>
      </c>
      <c r="C17" s="4" t="s">
        <v>10</v>
      </c>
      <c r="D17" s="21">
        <v>192238.86</v>
      </c>
      <c r="E17" s="48"/>
      <c r="F17" s="5"/>
      <c r="G17" s="5"/>
      <c r="H17" s="5"/>
    </row>
    <row r="18" spans="1:8">
      <c r="A18" s="3">
        <v>10</v>
      </c>
      <c r="B18" s="11" t="s">
        <v>17</v>
      </c>
      <c r="C18" s="4" t="s">
        <v>10</v>
      </c>
      <c r="D18" s="15">
        <f>D19+D22+D23+D24</f>
        <v>707627.90999999992</v>
      </c>
      <c r="E18" s="48"/>
      <c r="F18" s="43"/>
      <c r="G18" s="5"/>
      <c r="H18" s="5"/>
    </row>
    <row r="19" spans="1:8">
      <c r="A19" s="3">
        <v>11</v>
      </c>
      <c r="B19" s="7" t="s">
        <v>34</v>
      </c>
      <c r="C19" s="4" t="s">
        <v>10</v>
      </c>
      <c r="D19" s="15">
        <f>D20+D21</f>
        <v>707627.90999999992</v>
      </c>
      <c r="E19" s="48"/>
      <c r="F19" s="5"/>
      <c r="G19" s="5"/>
      <c r="H19" s="5"/>
    </row>
    <row r="20" spans="1:8">
      <c r="A20" s="3">
        <v>12</v>
      </c>
      <c r="B20" s="7" t="s">
        <v>28</v>
      </c>
      <c r="C20" s="4"/>
      <c r="D20" s="22">
        <v>553246.1</v>
      </c>
      <c r="E20" s="48"/>
      <c r="F20" s="5"/>
      <c r="G20" s="5"/>
      <c r="H20" s="5"/>
    </row>
    <row r="21" spans="1:8">
      <c r="A21" s="3">
        <v>13</v>
      </c>
      <c r="B21" s="7" t="s">
        <v>29</v>
      </c>
      <c r="C21" s="4"/>
      <c r="D21" s="22">
        <v>154381.81</v>
      </c>
      <c r="E21" s="48"/>
      <c r="F21" s="5"/>
      <c r="G21" s="5"/>
      <c r="H21" s="5"/>
    </row>
    <row r="22" spans="1:8">
      <c r="A22" s="3">
        <v>14</v>
      </c>
      <c r="B22" s="7" t="s">
        <v>35</v>
      </c>
      <c r="C22" s="4" t="s">
        <v>10</v>
      </c>
      <c r="D22" s="4">
        <v>0</v>
      </c>
      <c r="E22" s="47"/>
      <c r="F22" s="5"/>
      <c r="G22" s="5"/>
      <c r="H22" s="5"/>
    </row>
    <row r="23" spans="1:8">
      <c r="A23" s="3">
        <v>15</v>
      </c>
      <c r="B23" s="7" t="s">
        <v>30</v>
      </c>
      <c r="C23" s="4" t="s">
        <v>10</v>
      </c>
      <c r="D23" s="4">
        <v>0</v>
      </c>
      <c r="E23" s="47"/>
      <c r="F23" s="5"/>
      <c r="G23" s="5"/>
      <c r="H23" s="5"/>
    </row>
    <row r="24" spans="1:8" ht="31.5">
      <c r="A24" s="3">
        <v>16</v>
      </c>
      <c r="B24" s="7" t="s">
        <v>31</v>
      </c>
      <c r="C24" s="4" t="s">
        <v>10</v>
      </c>
      <c r="D24" s="4"/>
      <c r="E24" s="47"/>
      <c r="F24" s="5"/>
      <c r="G24" s="5"/>
      <c r="H24" s="5"/>
    </row>
    <row r="25" spans="1:8">
      <c r="A25" s="3">
        <v>17</v>
      </c>
      <c r="B25" s="7" t="s">
        <v>32</v>
      </c>
      <c r="C25" s="4" t="s">
        <v>10</v>
      </c>
      <c r="D25" s="4">
        <v>0</v>
      </c>
      <c r="E25" s="47"/>
      <c r="F25" s="5"/>
      <c r="G25" s="5"/>
      <c r="H25" s="5"/>
    </row>
    <row r="26" spans="1:8">
      <c r="A26" s="3">
        <v>18</v>
      </c>
      <c r="B26" s="11" t="s">
        <v>18</v>
      </c>
      <c r="C26" s="4" t="s">
        <v>10</v>
      </c>
      <c r="D26" s="15">
        <f>D19</f>
        <v>707627.90999999992</v>
      </c>
      <c r="E26" s="48"/>
      <c r="F26" s="5"/>
      <c r="G26" s="5"/>
      <c r="H26" s="5"/>
    </row>
    <row r="27" spans="1:8" ht="31.5">
      <c r="A27" s="3">
        <v>19</v>
      </c>
      <c r="B27" s="11" t="s">
        <v>19</v>
      </c>
      <c r="C27" s="4" t="s">
        <v>10</v>
      </c>
      <c r="D27" s="15"/>
      <c r="E27" s="48"/>
      <c r="F27" s="5"/>
      <c r="G27" s="5"/>
      <c r="H27" s="5"/>
    </row>
    <row r="28" spans="1:8">
      <c r="A28" s="3">
        <v>20</v>
      </c>
      <c r="B28" s="7" t="s">
        <v>24</v>
      </c>
      <c r="C28" s="4" t="s">
        <v>10</v>
      </c>
      <c r="D28" s="4">
        <v>0</v>
      </c>
      <c r="E28" s="47"/>
      <c r="F28" s="5"/>
      <c r="G28" s="5"/>
      <c r="H28" s="5"/>
    </row>
    <row r="29" spans="1:8">
      <c r="A29" s="3">
        <v>21</v>
      </c>
      <c r="B29" s="7" t="s">
        <v>25</v>
      </c>
      <c r="C29" s="4" t="s">
        <v>10</v>
      </c>
      <c r="D29" s="15">
        <v>576873.79</v>
      </c>
      <c r="E29" s="48"/>
      <c r="F29" s="5"/>
      <c r="G29" s="5"/>
      <c r="H29" s="5"/>
    </row>
    <row r="30" spans="1:8" ht="23.25" customHeight="1">
      <c r="A30" s="49"/>
      <c r="B30" s="50"/>
      <c r="C30" s="50"/>
      <c r="D30" s="51"/>
      <c r="E30" s="48"/>
      <c r="F30" s="5"/>
      <c r="G30" s="5"/>
      <c r="H30" s="5"/>
    </row>
    <row r="31" spans="1:8" ht="19.5" customHeight="1">
      <c r="A31" s="97" t="s">
        <v>76</v>
      </c>
      <c r="B31" s="97"/>
      <c r="C31" s="97"/>
      <c r="D31" s="97"/>
      <c r="E31" s="97"/>
      <c r="F31" s="53"/>
      <c r="G31" s="5"/>
      <c r="H31" s="5"/>
    </row>
    <row r="32" spans="1:8" ht="18" customHeight="1">
      <c r="A32" s="95" t="s">
        <v>80</v>
      </c>
      <c r="B32" s="95"/>
      <c r="C32" s="95"/>
      <c r="D32" s="95"/>
      <c r="E32" s="96"/>
      <c r="F32" s="52"/>
      <c r="G32" s="5"/>
      <c r="H32" s="5"/>
    </row>
    <row r="33" spans="1:8" ht="63">
      <c r="A33" s="23"/>
      <c r="B33" s="23" t="s">
        <v>61</v>
      </c>
      <c r="C33" s="24" t="s">
        <v>78</v>
      </c>
      <c r="D33" s="23" t="s">
        <v>79</v>
      </c>
      <c r="E33" s="73"/>
      <c r="F33" s="74"/>
      <c r="G33" s="5"/>
      <c r="H33" s="5"/>
    </row>
    <row r="34" spans="1:8">
      <c r="A34" s="77"/>
      <c r="B34" s="25" t="s">
        <v>62</v>
      </c>
      <c r="C34" s="38">
        <v>134358</v>
      </c>
      <c r="D34" s="28" t="s">
        <v>55</v>
      </c>
      <c r="E34" s="65"/>
      <c r="F34" s="26"/>
      <c r="G34" s="5"/>
      <c r="H34" s="5"/>
    </row>
    <row r="35" spans="1:8">
      <c r="A35" s="77"/>
      <c r="B35" s="25" t="s">
        <v>63</v>
      </c>
      <c r="C35" s="38">
        <v>127112</v>
      </c>
      <c r="D35" s="23" t="s">
        <v>58</v>
      </c>
      <c r="E35" s="65"/>
      <c r="F35" s="26"/>
      <c r="G35" s="5"/>
      <c r="H35" s="5"/>
    </row>
    <row r="36" spans="1:8" ht="24.75" customHeight="1">
      <c r="A36" s="77"/>
      <c r="B36" s="27" t="s">
        <v>64</v>
      </c>
      <c r="C36" s="38">
        <v>40865</v>
      </c>
      <c r="D36" s="28" t="s">
        <v>59</v>
      </c>
      <c r="E36" s="65"/>
      <c r="F36" s="26"/>
      <c r="G36" s="5"/>
      <c r="H36" s="5"/>
    </row>
    <row r="37" spans="1:8" ht="47.25">
      <c r="A37" s="77"/>
      <c r="B37" s="27" t="s">
        <v>65</v>
      </c>
      <c r="C37" s="38">
        <v>48454</v>
      </c>
      <c r="D37" s="28" t="s">
        <v>55</v>
      </c>
      <c r="E37" s="65"/>
      <c r="F37" s="26"/>
      <c r="G37" s="5"/>
      <c r="H37" s="5"/>
    </row>
    <row r="38" spans="1:8" ht="94.5">
      <c r="A38" s="77"/>
      <c r="B38" s="27" t="s">
        <v>66</v>
      </c>
      <c r="C38" s="38">
        <v>115590</v>
      </c>
      <c r="D38" s="28" t="s">
        <v>85</v>
      </c>
      <c r="E38" s="65"/>
      <c r="F38" s="26"/>
      <c r="G38" s="5"/>
      <c r="H38" s="5"/>
    </row>
    <row r="39" spans="1:8">
      <c r="A39" s="77"/>
      <c r="B39" s="27" t="s">
        <v>67</v>
      </c>
      <c r="C39" s="38">
        <f>6000*2*12</f>
        <v>144000</v>
      </c>
      <c r="D39" s="28" t="s">
        <v>59</v>
      </c>
      <c r="E39" s="65"/>
      <c r="F39" s="26"/>
      <c r="G39" s="5"/>
      <c r="H39" s="5"/>
    </row>
    <row r="40" spans="1:8">
      <c r="A40" s="77"/>
      <c r="B40" s="27" t="s">
        <v>68</v>
      </c>
      <c r="C40" s="24">
        <v>12000</v>
      </c>
      <c r="D40" s="28" t="s">
        <v>86</v>
      </c>
      <c r="E40" s="75"/>
      <c r="F40" s="26"/>
      <c r="G40" s="5"/>
      <c r="H40" s="5"/>
    </row>
    <row r="41" spans="1:8" ht="65.25" customHeight="1">
      <c r="A41" s="77"/>
      <c r="B41" s="25" t="s">
        <v>72</v>
      </c>
      <c r="C41" s="24">
        <v>6410.1</v>
      </c>
      <c r="D41" s="28" t="s">
        <v>88</v>
      </c>
      <c r="E41" s="75"/>
      <c r="F41" s="29"/>
      <c r="G41" s="5"/>
      <c r="H41" s="5"/>
    </row>
    <row r="42" spans="1:8" ht="63">
      <c r="A42" s="77"/>
      <c r="B42" s="27" t="s">
        <v>119</v>
      </c>
      <c r="C42" s="30">
        <v>8125.65</v>
      </c>
      <c r="D42" s="28" t="s">
        <v>87</v>
      </c>
      <c r="E42" s="75"/>
      <c r="F42" s="26"/>
      <c r="G42" s="5"/>
    </row>
    <row r="43" spans="1:8" ht="31.5">
      <c r="A43" s="77"/>
      <c r="B43" s="27" t="s">
        <v>83</v>
      </c>
      <c r="C43" s="54">
        <v>19175</v>
      </c>
      <c r="D43" s="28" t="s">
        <v>84</v>
      </c>
      <c r="E43" s="75"/>
      <c r="F43" s="26"/>
      <c r="G43" s="5"/>
    </row>
    <row r="44" spans="1:8">
      <c r="A44" s="77"/>
      <c r="B44" s="27" t="s">
        <v>75</v>
      </c>
      <c r="C44" s="30">
        <f>4695+4915</f>
        <v>9610</v>
      </c>
      <c r="D44" s="28" t="s">
        <v>89</v>
      </c>
      <c r="E44" s="75"/>
      <c r="F44" s="26"/>
      <c r="G44" s="5"/>
      <c r="H44" s="5"/>
    </row>
    <row r="45" spans="1:8" ht="36" customHeight="1">
      <c r="A45" s="77"/>
      <c r="B45" s="27" t="s">
        <v>69</v>
      </c>
      <c r="C45" s="30">
        <v>2780</v>
      </c>
      <c r="D45" s="28" t="s">
        <v>90</v>
      </c>
      <c r="E45" s="75"/>
      <c r="F45" s="26"/>
      <c r="G45" s="5"/>
      <c r="H45" s="5"/>
    </row>
    <row r="46" spans="1:8" ht="41.25" customHeight="1">
      <c r="A46" s="77"/>
      <c r="B46" s="27" t="s">
        <v>74</v>
      </c>
      <c r="C46" s="30">
        <f>475*2</f>
        <v>950</v>
      </c>
      <c r="D46" s="28" t="s">
        <v>90</v>
      </c>
      <c r="E46" s="75"/>
      <c r="F46" s="26"/>
      <c r="G46" s="5"/>
      <c r="H46" s="5"/>
    </row>
    <row r="47" spans="1:8" ht="114" customHeight="1">
      <c r="A47" s="77"/>
      <c r="B47" s="59" t="s">
        <v>81</v>
      </c>
      <c r="C47" s="58">
        <v>21173</v>
      </c>
      <c r="D47" s="28" t="s">
        <v>55</v>
      </c>
      <c r="E47" s="29"/>
      <c r="F47" s="26"/>
      <c r="G47" s="5"/>
      <c r="H47" s="5"/>
    </row>
    <row r="48" spans="1:8" ht="30.75" customHeight="1">
      <c r="A48" s="77"/>
      <c r="B48" s="31" t="s">
        <v>82</v>
      </c>
      <c r="C48" s="30">
        <f>0.1*SUM(C34:C47)</f>
        <v>69060.275000000009</v>
      </c>
      <c r="D48" s="28" t="s">
        <v>55</v>
      </c>
      <c r="E48" s="29"/>
      <c r="F48" s="29"/>
      <c r="G48" s="5"/>
      <c r="H48" s="5"/>
    </row>
    <row r="49" spans="1:8" ht="21.75" customHeight="1">
      <c r="A49" s="60"/>
      <c r="B49" s="61"/>
      <c r="C49" s="79"/>
      <c r="D49" s="62"/>
      <c r="E49" s="63"/>
      <c r="F49" s="5"/>
      <c r="G49" s="5"/>
      <c r="H49" s="5"/>
    </row>
    <row r="50" spans="1:8" ht="21" customHeight="1">
      <c r="A50" s="55"/>
      <c r="B50" s="98" t="s">
        <v>77</v>
      </c>
      <c r="C50" s="98"/>
      <c r="D50" s="98"/>
      <c r="E50" s="98"/>
      <c r="F50" s="42"/>
      <c r="G50" s="5"/>
      <c r="H50" s="5"/>
    </row>
    <row r="51" spans="1:8" ht="30.75" customHeight="1">
      <c r="A51" s="55"/>
      <c r="B51" s="99" t="s">
        <v>94</v>
      </c>
      <c r="C51" s="99"/>
      <c r="D51" s="56">
        <v>56616.580000000016</v>
      </c>
      <c r="E51" s="26"/>
      <c r="F51" s="5"/>
      <c r="G51" s="5"/>
      <c r="H51" s="5"/>
    </row>
    <row r="52" spans="1:8" ht="20.25" customHeight="1">
      <c r="A52" s="55"/>
      <c r="B52" s="99" t="s">
        <v>97</v>
      </c>
      <c r="C52" s="99"/>
      <c r="D52" s="56">
        <f>D17</f>
        <v>192238.86</v>
      </c>
      <c r="E52" s="26"/>
      <c r="F52" s="5"/>
      <c r="G52" s="5"/>
      <c r="H52" s="5"/>
    </row>
    <row r="53" spans="1:8" ht="20.25" customHeight="1">
      <c r="A53" s="55"/>
      <c r="B53" s="99" t="s">
        <v>98</v>
      </c>
      <c r="C53" s="99"/>
      <c r="D53" s="56">
        <f>D21</f>
        <v>154381.81</v>
      </c>
      <c r="E53" s="26"/>
      <c r="F53" s="5"/>
      <c r="G53" s="5"/>
      <c r="H53" s="5"/>
    </row>
    <row r="54" spans="1:8" ht="21.75" customHeight="1">
      <c r="A54" s="100" t="s">
        <v>91</v>
      </c>
      <c r="B54" s="100"/>
      <c r="C54" s="100"/>
      <c r="D54" s="100"/>
      <c r="E54" s="100"/>
      <c r="F54" s="5"/>
      <c r="G54" s="5"/>
      <c r="H54" s="5"/>
    </row>
    <row r="55" spans="1:8" ht="30.75" customHeight="1">
      <c r="A55" s="57"/>
      <c r="B55" s="28" t="s">
        <v>61</v>
      </c>
      <c r="C55" s="24" t="s">
        <v>92</v>
      </c>
      <c r="D55" s="23" t="s">
        <v>93</v>
      </c>
      <c r="E55" s="73"/>
      <c r="F55" s="5"/>
      <c r="G55" s="5"/>
      <c r="H55" s="5"/>
    </row>
    <row r="56" spans="1:8" ht="30.75" customHeight="1">
      <c r="A56" s="68"/>
      <c r="B56" s="37" t="s">
        <v>103</v>
      </c>
      <c r="C56" s="64">
        <v>1239</v>
      </c>
      <c r="D56" s="23" t="s">
        <v>102</v>
      </c>
      <c r="E56" s="65"/>
      <c r="F56" s="5"/>
      <c r="G56" s="5"/>
      <c r="H56" s="5"/>
    </row>
    <row r="57" spans="1:8" ht="28.5" customHeight="1">
      <c r="A57" s="68"/>
      <c r="B57" s="37" t="s">
        <v>104</v>
      </c>
      <c r="C57" s="64">
        <v>1230</v>
      </c>
      <c r="D57" s="23" t="s">
        <v>102</v>
      </c>
      <c r="E57" s="65"/>
      <c r="F57" s="5"/>
      <c r="G57" s="5"/>
      <c r="H57" s="5"/>
    </row>
    <row r="58" spans="1:8" ht="249.75" customHeight="1">
      <c r="A58" s="68"/>
      <c r="B58" s="25" t="s">
        <v>105</v>
      </c>
      <c r="C58" s="69">
        <v>6235</v>
      </c>
      <c r="D58" s="18" t="s">
        <v>106</v>
      </c>
      <c r="E58" s="65"/>
      <c r="F58" s="5"/>
      <c r="G58" s="5"/>
      <c r="H58" s="5"/>
    </row>
    <row r="59" spans="1:8" ht="22.5" customHeight="1">
      <c r="A59" s="68"/>
      <c r="B59" s="25" t="s">
        <v>109</v>
      </c>
      <c r="C59" s="69">
        <f>(5340*2)+(44327*2)</f>
        <v>99334</v>
      </c>
      <c r="D59" s="28" t="s">
        <v>110</v>
      </c>
      <c r="E59" s="65"/>
      <c r="F59" s="5"/>
      <c r="G59" s="5"/>
      <c r="H59" s="5"/>
    </row>
    <row r="60" spans="1:8" ht="23.25" customHeight="1">
      <c r="A60" s="68"/>
      <c r="B60" s="25" t="s">
        <v>112</v>
      </c>
      <c r="C60" s="69">
        <v>5270</v>
      </c>
      <c r="D60" s="28" t="s">
        <v>110</v>
      </c>
      <c r="E60" s="65"/>
      <c r="F60" s="5"/>
      <c r="G60" s="5"/>
      <c r="H60" s="5"/>
    </row>
    <row r="61" spans="1:8" ht="63" customHeight="1">
      <c r="A61" s="68"/>
      <c r="B61" s="25" t="s">
        <v>113</v>
      </c>
      <c r="C61" s="69">
        <v>10630</v>
      </c>
      <c r="D61" s="28" t="s">
        <v>114</v>
      </c>
      <c r="E61" s="65"/>
      <c r="F61" s="5"/>
      <c r="G61" s="5"/>
      <c r="H61" s="5"/>
    </row>
    <row r="62" spans="1:8" ht="21" customHeight="1">
      <c r="A62" s="68"/>
      <c r="B62" s="27" t="s">
        <v>120</v>
      </c>
      <c r="C62" s="78">
        <f>15590*4</f>
        <v>62360</v>
      </c>
      <c r="D62" s="28" t="s">
        <v>116</v>
      </c>
      <c r="E62" s="65"/>
      <c r="F62" s="5"/>
      <c r="G62" s="5"/>
      <c r="H62" s="5"/>
    </row>
    <row r="63" spans="1:8" ht="69" customHeight="1">
      <c r="A63" s="68"/>
      <c r="B63" s="25" t="s">
        <v>111</v>
      </c>
      <c r="C63" s="69">
        <v>6430</v>
      </c>
      <c r="D63" s="28"/>
      <c r="E63" s="65"/>
      <c r="F63" s="5"/>
      <c r="G63" s="5"/>
      <c r="H63" s="5"/>
    </row>
    <row r="64" spans="1:8" ht="35.25" customHeight="1">
      <c r="A64" s="68"/>
      <c r="B64" s="25" t="s">
        <v>115</v>
      </c>
      <c r="C64" s="69">
        <v>2755</v>
      </c>
      <c r="D64" s="28" t="s">
        <v>110</v>
      </c>
      <c r="E64" s="65"/>
      <c r="F64" s="5"/>
      <c r="G64" s="5"/>
      <c r="H64" s="5"/>
    </row>
    <row r="65" spans="1:8" ht="32.25" customHeight="1">
      <c r="A65" s="68"/>
      <c r="B65" s="76" t="s">
        <v>117</v>
      </c>
      <c r="C65" s="69">
        <f>(9.5+18.5)*945</f>
        <v>26460</v>
      </c>
      <c r="D65" s="69" t="s">
        <v>118</v>
      </c>
      <c r="E65" s="65"/>
      <c r="F65" s="5"/>
      <c r="G65" s="5"/>
      <c r="H65" s="5"/>
    </row>
    <row r="66" spans="1:8" ht="18.75" customHeight="1">
      <c r="A66" s="68"/>
      <c r="B66" s="70" t="s">
        <v>108</v>
      </c>
      <c r="C66" s="69">
        <v>4889</v>
      </c>
      <c r="D66" s="23" t="s">
        <v>107</v>
      </c>
      <c r="E66" s="65"/>
      <c r="F66" s="5"/>
      <c r="G66" s="5"/>
      <c r="H66" s="5"/>
    </row>
    <row r="67" spans="1:8" ht="32.25" customHeight="1">
      <c r="A67" s="68"/>
      <c r="B67" s="71" t="s">
        <v>99</v>
      </c>
      <c r="C67" s="72">
        <f>SUM(C56:C66)</f>
        <v>226832</v>
      </c>
      <c r="D67" s="32"/>
      <c r="E67" s="63"/>
      <c r="F67" s="42"/>
      <c r="G67" s="5"/>
      <c r="H67" s="5"/>
    </row>
    <row r="68" spans="1:8" ht="32.25" customHeight="1">
      <c r="A68" s="65"/>
      <c r="B68" s="101" t="s">
        <v>100</v>
      </c>
      <c r="C68" s="101"/>
      <c r="D68" s="66">
        <f>D53-C67</f>
        <v>-72450.19</v>
      </c>
      <c r="E68" s="26"/>
      <c r="F68" s="42"/>
      <c r="G68" s="5"/>
      <c r="H68" s="5"/>
    </row>
    <row r="69" spans="1:8" ht="32.25" customHeight="1">
      <c r="A69" s="65"/>
      <c r="B69" s="102" t="s">
        <v>101</v>
      </c>
      <c r="C69" s="102"/>
      <c r="D69" s="67">
        <f>D51+D68</f>
        <v>-15833.609999999986</v>
      </c>
      <c r="E69" s="26"/>
      <c r="F69" s="42"/>
      <c r="G69" s="5"/>
      <c r="H69" s="5"/>
    </row>
    <row r="70" spans="1:8" ht="12.75" customHeight="1">
      <c r="A70" s="103" t="s">
        <v>95</v>
      </c>
      <c r="B70" s="103"/>
      <c r="C70" s="103"/>
      <c r="D70" s="103"/>
      <c r="E70" s="103"/>
      <c r="F70" s="42"/>
      <c r="G70" s="5"/>
      <c r="H70" s="5"/>
    </row>
    <row r="71" spans="1:8" ht="14.25" customHeight="1">
      <c r="A71" s="103"/>
      <c r="B71" s="103"/>
      <c r="C71" s="103"/>
      <c r="D71" s="103"/>
      <c r="E71" s="103"/>
      <c r="F71" s="42"/>
      <c r="G71" s="5"/>
      <c r="H71" s="5"/>
    </row>
    <row r="72" spans="1:8" ht="32.25" customHeight="1">
      <c r="A72" s="90" t="s">
        <v>36</v>
      </c>
      <c r="B72" s="91"/>
      <c r="C72" s="91"/>
      <c r="D72" s="91"/>
      <c r="E72" s="92"/>
    </row>
    <row r="73" spans="1:8">
      <c r="A73" s="13"/>
      <c r="B73" s="33" t="s">
        <v>37</v>
      </c>
      <c r="C73" s="33"/>
      <c r="D73" s="13" t="s">
        <v>6</v>
      </c>
      <c r="E73" s="23">
        <v>0</v>
      </c>
    </row>
    <row r="74" spans="1:8">
      <c r="A74" s="13"/>
      <c r="B74" s="33" t="s">
        <v>38</v>
      </c>
      <c r="C74" s="33"/>
      <c r="D74" s="13" t="s">
        <v>6</v>
      </c>
      <c r="E74" s="23">
        <v>0</v>
      </c>
    </row>
    <row r="75" spans="1:8" ht="31.5">
      <c r="A75" s="13"/>
      <c r="B75" s="33" t="s">
        <v>39</v>
      </c>
      <c r="C75" s="33"/>
      <c r="D75" s="13" t="s">
        <v>6</v>
      </c>
      <c r="E75" s="23">
        <v>0</v>
      </c>
    </row>
    <row r="76" spans="1:8">
      <c r="A76" s="13"/>
      <c r="B76" s="33" t="s">
        <v>40</v>
      </c>
      <c r="C76" s="33"/>
      <c r="D76" s="13" t="s">
        <v>10</v>
      </c>
      <c r="E76" s="23">
        <v>0</v>
      </c>
    </row>
    <row r="77" spans="1:8" ht="29.25" customHeight="1">
      <c r="A77" s="80" t="s">
        <v>20</v>
      </c>
      <c r="B77" s="80"/>
      <c r="C77" s="80"/>
      <c r="D77" s="80"/>
      <c r="E77" s="80"/>
    </row>
    <row r="78" spans="1:8" ht="31.5">
      <c r="A78" s="13"/>
      <c r="B78" s="34" t="s">
        <v>21</v>
      </c>
      <c r="C78" s="34"/>
      <c r="D78" s="13" t="s">
        <v>10</v>
      </c>
      <c r="E78" s="24"/>
    </row>
    <row r="79" spans="1:8">
      <c r="A79" s="13"/>
      <c r="B79" s="33" t="s">
        <v>26</v>
      </c>
      <c r="C79" s="33"/>
      <c r="D79" s="13" t="s">
        <v>10</v>
      </c>
      <c r="E79" s="24">
        <v>0</v>
      </c>
    </row>
    <row r="80" spans="1:8">
      <c r="A80" s="13"/>
      <c r="B80" s="33" t="s">
        <v>27</v>
      </c>
      <c r="C80" s="33"/>
      <c r="D80" s="13" t="s">
        <v>10</v>
      </c>
      <c r="E80" s="24">
        <v>683324.52</v>
      </c>
    </row>
    <row r="81" spans="1:8" ht="31.5">
      <c r="A81" s="13"/>
      <c r="B81" s="34" t="s">
        <v>22</v>
      </c>
      <c r="C81" s="34"/>
      <c r="D81" s="13" t="s">
        <v>10</v>
      </c>
      <c r="E81" s="24"/>
    </row>
    <row r="82" spans="1:8">
      <c r="A82" s="13"/>
      <c r="B82" s="33" t="s">
        <v>26</v>
      </c>
      <c r="C82" s="33"/>
      <c r="D82" s="13" t="s">
        <v>10</v>
      </c>
      <c r="E82" s="24">
        <v>0</v>
      </c>
    </row>
    <row r="83" spans="1:8">
      <c r="A83" s="13"/>
      <c r="B83" s="33" t="s">
        <v>27</v>
      </c>
      <c r="C83" s="33"/>
      <c r="D83" s="13" t="s">
        <v>10</v>
      </c>
      <c r="E83" s="24">
        <v>975858.09</v>
      </c>
    </row>
    <row r="84" spans="1:8" ht="31.5" customHeight="1">
      <c r="A84" s="80" t="s">
        <v>41</v>
      </c>
      <c r="B84" s="80"/>
      <c r="C84" s="80"/>
      <c r="D84" s="80"/>
      <c r="E84" s="80"/>
    </row>
    <row r="85" spans="1:8" ht="47.25">
      <c r="A85" s="81"/>
      <c r="B85" s="34" t="s">
        <v>12</v>
      </c>
      <c r="C85" s="34"/>
      <c r="D85" s="13" t="s">
        <v>5</v>
      </c>
      <c r="E85" s="23" t="s">
        <v>57</v>
      </c>
      <c r="F85" s="6" t="s">
        <v>56</v>
      </c>
      <c r="G85" s="6"/>
      <c r="H85" s="6"/>
    </row>
    <row r="86" spans="1:8">
      <c r="A86" s="82"/>
      <c r="B86" s="34" t="s">
        <v>11</v>
      </c>
      <c r="C86" s="34"/>
      <c r="D86" s="13" t="s">
        <v>5</v>
      </c>
      <c r="E86" s="23" t="s">
        <v>54</v>
      </c>
      <c r="F86" s="6" t="s">
        <v>54</v>
      </c>
      <c r="G86" s="6"/>
      <c r="H86" s="6"/>
    </row>
    <row r="87" spans="1:8">
      <c r="A87" s="82"/>
      <c r="B87" s="34" t="s">
        <v>23</v>
      </c>
      <c r="C87" s="34"/>
      <c r="D87" s="13" t="s">
        <v>13</v>
      </c>
      <c r="E87" s="23">
        <v>12885.84</v>
      </c>
      <c r="F87" s="6">
        <v>9405.1596000000009</v>
      </c>
      <c r="G87" s="6"/>
      <c r="H87" s="6"/>
    </row>
    <row r="88" spans="1:8">
      <c r="A88" s="82"/>
      <c r="B88" s="34" t="s">
        <v>42</v>
      </c>
      <c r="C88" s="34"/>
      <c r="D88" s="13" t="s">
        <v>10</v>
      </c>
      <c r="E88" s="35">
        <v>148072.81</v>
      </c>
      <c r="F88" s="16">
        <v>100205.51</v>
      </c>
      <c r="G88" s="16"/>
      <c r="H88" s="16"/>
    </row>
    <row r="89" spans="1:8">
      <c r="A89" s="82"/>
      <c r="B89" s="33" t="s">
        <v>43</v>
      </c>
      <c r="C89" s="33"/>
      <c r="D89" s="13" t="s">
        <v>10</v>
      </c>
      <c r="E89" s="36">
        <v>129088.78</v>
      </c>
      <c r="F89" s="17">
        <v>77961.11</v>
      </c>
      <c r="G89" s="17"/>
      <c r="H89" s="17"/>
    </row>
    <row r="90" spans="1:8">
      <c r="A90" s="82"/>
      <c r="B90" s="33" t="s">
        <v>44</v>
      </c>
      <c r="C90" s="33"/>
      <c r="D90" s="13" t="s">
        <v>10</v>
      </c>
      <c r="E90" s="36">
        <f>E88-E89</f>
        <v>18984.03</v>
      </c>
      <c r="F90" s="17">
        <f>F88-F89</f>
        <v>22244.399999999994</v>
      </c>
      <c r="G90" s="17"/>
      <c r="H90" s="17"/>
    </row>
    <row r="91" spans="1:8" ht="31.5">
      <c r="A91" s="82"/>
      <c r="B91" s="33" t="s">
        <v>47</v>
      </c>
      <c r="C91" s="33"/>
      <c r="D91" s="13" t="s">
        <v>10</v>
      </c>
      <c r="E91" s="35">
        <v>148072.81</v>
      </c>
      <c r="F91" s="35">
        <v>100205.51</v>
      </c>
      <c r="G91" s="35"/>
      <c r="H91" s="35"/>
    </row>
    <row r="92" spans="1:8" ht="48" customHeight="1">
      <c r="A92" s="82"/>
      <c r="B92" s="33" t="s">
        <v>46</v>
      </c>
      <c r="C92" s="33"/>
      <c r="D92" s="13" t="s">
        <v>10</v>
      </c>
      <c r="E92" s="87" t="s">
        <v>73</v>
      </c>
      <c r="F92" s="88"/>
      <c r="G92" s="88"/>
      <c r="H92" s="89"/>
    </row>
    <row r="93" spans="1:8" ht="45.75" customHeight="1">
      <c r="A93" s="82"/>
      <c r="B93" s="33" t="s">
        <v>45</v>
      </c>
      <c r="C93" s="33"/>
      <c r="D93" s="13" t="s">
        <v>10</v>
      </c>
      <c r="E93" s="87" t="s">
        <v>73</v>
      </c>
      <c r="F93" s="88"/>
      <c r="G93" s="88"/>
      <c r="H93" s="89"/>
    </row>
    <row r="94" spans="1:8" ht="47.25">
      <c r="A94" s="83"/>
      <c r="B94" s="34" t="s">
        <v>48</v>
      </c>
      <c r="C94" s="34"/>
      <c r="D94" s="13" t="s">
        <v>10</v>
      </c>
      <c r="E94" s="87" t="s">
        <v>73</v>
      </c>
      <c r="F94" s="88"/>
      <c r="G94" s="88"/>
      <c r="H94" s="89"/>
    </row>
    <row r="95" spans="1:8" ht="33.75" customHeight="1">
      <c r="A95" s="84" t="s">
        <v>49</v>
      </c>
      <c r="B95" s="85"/>
      <c r="C95" s="85"/>
      <c r="D95" s="85"/>
      <c r="E95" s="86"/>
    </row>
    <row r="96" spans="1:8">
      <c r="A96" s="13"/>
      <c r="B96" s="33" t="s">
        <v>37</v>
      </c>
      <c r="C96" s="33"/>
      <c r="D96" s="13" t="s">
        <v>6</v>
      </c>
      <c r="E96" s="36">
        <v>0</v>
      </c>
    </row>
    <row r="97" spans="1:5">
      <c r="A97" s="13"/>
      <c r="B97" s="33" t="s">
        <v>38</v>
      </c>
      <c r="C97" s="33"/>
      <c r="D97" s="13" t="s">
        <v>6</v>
      </c>
      <c r="E97" s="23">
        <v>0</v>
      </c>
    </row>
    <row r="98" spans="1:5" ht="31.5">
      <c r="A98" s="13"/>
      <c r="B98" s="33" t="s">
        <v>39</v>
      </c>
      <c r="C98" s="33"/>
      <c r="D98" s="13" t="s">
        <v>6</v>
      </c>
      <c r="E98" s="12">
        <v>0</v>
      </c>
    </row>
    <row r="99" spans="1:5">
      <c r="A99" s="13"/>
      <c r="B99" s="33" t="s">
        <v>40</v>
      </c>
      <c r="C99" s="33"/>
      <c r="D99" s="13" t="s">
        <v>10</v>
      </c>
      <c r="E99" s="23">
        <v>0</v>
      </c>
    </row>
    <row r="100" spans="1:5" ht="33" customHeight="1">
      <c r="A100" s="84" t="s">
        <v>50</v>
      </c>
      <c r="B100" s="85"/>
      <c r="C100" s="85"/>
      <c r="D100" s="85"/>
      <c r="E100" s="86"/>
    </row>
    <row r="101" spans="1:5" ht="31.5">
      <c r="A101" s="13"/>
      <c r="B101" s="33" t="s">
        <v>51</v>
      </c>
      <c r="C101" s="33"/>
      <c r="D101" s="13" t="s">
        <v>6</v>
      </c>
      <c r="E101" s="23">
        <v>0</v>
      </c>
    </row>
    <row r="102" spans="1:5">
      <c r="A102" s="13"/>
      <c r="B102" s="33" t="s">
        <v>52</v>
      </c>
      <c r="C102" s="33"/>
      <c r="D102" s="13" t="s">
        <v>6</v>
      </c>
      <c r="E102" s="23">
        <v>0</v>
      </c>
    </row>
    <row r="103" spans="1:5" ht="31.5">
      <c r="A103" s="13"/>
      <c r="B103" s="33" t="s">
        <v>53</v>
      </c>
      <c r="C103" s="33"/>
      <c r="D103" s="13" t="s">
        <v>10</v>
      </c>
      <c r="E103" s="12">
        <v>0</v>
      </c>
    </row>
    <row r="104" spans="1:5">
      <c r="B104" s="1"/>
      <c r="C104" s="1"/>
    </row>
    <row r="105" spans="1:5">
      <c r="B105" s="1" t="s">
        <v>70</v>
      </c>
      <c r="C105" s="1"/>
      <c r="E105" s="1" t="s">
        <v>71</v>
      </c>
    </row>
  </sheetData>
  <autoFilter ref="A57:H103">
    <filterColumn colId="0">
      <colorFilter dxfId="1"/>
    </filterColumn>
  </autoFilter>
  <mergeCells count="21">
    <mergeCell ref="A72:E72"/>
    <mergeCell ref="D1:E5"/>
    <mergeCell ref="A6:E6"/>
    <mergeCell ref="A32:E32"/>
    <mergeCell ref="A31:E31"/>
    <mergeCell ref="B50:E50"/>
    <mergeCell ref="B51:C51"/>
    <mergeCell ref="B52:C52"/>
    <mergeCell ref="B53:C53"/>
    <mergeCell ref="A54:E54"/>
    <mergeCell ref="B68:C68"/>
    <mergeCell ref="B69:C69"/>
    <mergeCell ref="A70:E71"/>
    <mergeCell ref="A77:E77"/>
    <mergeCell ref="A84:E84"/>
    <mergeCell ref="A85:A94"/>
    <mergeCell ref="A95:E95"/>
    <mergeCell ref="A100:E100"/>
    <mergeCell ref="E92:H92"/>
    <mergeCell ref="E93:H93"/>
    <mergeCell ref="E94:H94"/>
  </mergeCells>
  <conditionalFormatting sqref="G34">
    <cfRule type="top10" dxfId="0" priority="4" percent="1" rank="10"/>
    <cfRule type="iconSet" priority="5">
      <iconSet iconSet="3Arrows">
        <cfvo type="percent" val="0"/>
        <cfvo type="percent" val="33"/>
        <cfvo type="percent" val="67"/>
      </iconSet>
    </cfRule>
  </conditionalFormatting>
  <pageMargins left="0.70866141732283472" right="0.70866141732283472" top="0.31496062992125984" bottom="0.31496062992125984" header="0.31496062992125984" footer="0.31496062992125984"/>
  <pageSetup paperSize="9" scale="60" fitToHeight="0" orientation="portrait" r:id="rId1"/>
  <extLst xmlns:xr2="http://schemas.microsoft.com/office/spreadsheetml/2015/revision2"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span" xr2:uid="{00000000-0003-0000-07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'2.8'!G34:G34</xm:f>
              <xm:sqref>H34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2022-03-31T04:01:46Z</dcterms:modified>
</cp:coreProperties>
</file>