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0" yWindow="0" windowWidth="20490" windowHeight="7155"/>
  </bookViews>
  <sheets>
    <sheet name="2.8" sheetId="12" r:id="rId1"/>
  </sheets>
  <calcPr calcId="125725" refMode="R1C1"/>
</workbook>
</file>

<file path=xl/calcChain.xml><?xml version="1.0" encoding="utf-8"?>
<calcChain xmlns="http://schemas.openxmlformats.org/spreadsheetml/2006/main">
  <c r="C43" i="12"/>
  <c r="C39"/>
  <c r="C64" l="1"/>
  <c r="C67" l="1"/>
  <c r="C61" l="1"/>
  <c r="C59" l="1"/>
  <c r="C57" l="1"/>
  <c r="C68" s="1"/>
  <c r="C42" l="1"/>
  <c r="D52" l="1"/>
  <c r="D69" s="1"/>
  <c r="D70" s="1"/>
  <c r="D51"/>
  <c r="D19" l="1"/>
  <c r="D18" s="1"/>
  <c r="D26" s="1"/>
  <c r="D15"/>
  <c r="C47" l="1"/>
</calcChain>
</file>

<file path=xl/sharedStrings.xml><?xml version="1.0" encoding="utf-8"?>
<sst xmlns="http://schemas.openxmlformats.org/spreadsheetml/2006/main" count="185" uniqueCount="122">
  <si>
    <t>№ п/п</t>
  </si>
  <si>
    <t>Наименование параметра</t>
  </si>
  <si>
    <t>Ед. изм.</t>
  </si>
  <si>
    <t>Значение</t>
  </si>
  <si>
    <t>Дата заполнения/внесения изменений</t>
  </si>
  <si>
    <t>-</t>
  </si>
  <si>
    <t>ед.</t>
  </si>
  <si>
    <r>
      <t xml:space="preserve">1.       </t>
    </r>
    <r>
      <rPr>
        <b/>
        <sz val="12"/>
        <color rgb="FF000000"/>
        <rFont val="Times New Roman"/>
        <family val="1"/>
        <charset val="204"/>
      </rPr>
      <t> </t>
    </r>
  </si>
  <si>
    <r>
      <t xml:space="preserve">2.       </t>
    </r>
    <r>
      <rPr>
        <b/>
        <sz val="12"/>
        <color rgb="FF000000"/>
        <rFont val="Times New Roman"/>
        <family val="1"/>
        <charset val="204"/>
      </rPr>
      <t> </t>
    </r>
  </si>
  <si>
    <r>
      <t xml:space="preserve">3.       </t>
    </r>
    <r>
      <rPr>
        <b/>
        <sz val="12"/>
        <color rgb="FF000000"/>
        <rFont val="Times New Roman"/>
        <family val="1"/>
        <charset val="204"/>
      </rPr>
      <t> </t>
    </r>
  </si>
  <si>
    <t>руб.</t>
  </si>
  <si>
    <t>Единица измерения</t>
  </si>
  <si>
    <t>Вид коммунальной услуги</t>
  </si>
  <si>
    <t>нат.показ.</t>
  </si>
  <si>
    <t>Дата начала отчетного периода</t>
  </si>
  <si>
    <t>Дата конца отчетного периода</t>
  </si>
  <si>
    <t>Переходящие остатки денежных средств (на начало периода):</t>
  </si>
  <si>
    <t xml:space="preserve">Получено денежных средств, в т. ч: </t>
  </si>
  <si>
    <t>Всего денежных средств с учетом остатков</t>
  </si>
  <si>
    <t>Переходящие остатки денежных средств (на конец периода):</t>
  </si>
  <si>
    <t>Общая информация по предоставленным коммунальным услугам</t>
  </si>
  <si>
    <t>Переходящие остатки денежных средств (на начало периода), в том числе:</t>
  </si>
  <si>
    <t>Переходящие остатки денежных средств (на конец периода), в том числе:</t>
  </si>
  <si>
    <t xml:space="preserve">Общий объем потребления </t>
  </si>
  <si>
    <t>-         переплата потребителями</t>
  </si>
  <si>
    <t>-         задолженность потребителей</t>
  </si>
  <si>
    <t xml:space="preserve">     - переплата потребителями</t>
  </si>
  <si>
    <t xml:space="preserve">     - задолженность потребителей</t>
  </si>
  <si>
    <t xml:space="preserve">     -  за содержание дома</t>
  </si>
  <si>
    <t xml:space="preserve">     -   за текущий  ремонт</t>
  </si>
  <si>
    <t xml:space="preserve">     -  субсидий</t>
  </si>
  <si>
    <t xml:space="preserve">     - денежных средств от использования общего имущества</t>
  </si>
  <si>
    <t xml:space="preserve">     - прочие поступления</t>
  </si>
  <si>
    <t>Начислено  за работы (услуги) по содержанию и текущему ремонту, в том числе:</t>
  </si>
  <si>
    <t xml:space="preserve">     - денежных средств от потребителей</t>
  </si>
  <si>
    <t xml:space="preserve">     - целевых взносов от потребителей</t>
  </si>
  <si>
    <t>Количество поступивших претензий</t>
  </si>
  <si>
    <t>Количество удовлетворенных претензий</t>
  </si>
  <si>
    <t>Количество претензий, в удовлетворении которых отказано</t>
  </si>
  <si>
    <t>Сумма произведенного перерасчета</t>
  </si>
  <si>
    <t>Начислено потребителям</t>
  </si>
  <si>
    <t>Оплачено потребителями</t>
  </si>
  <si>
    <t xml:space="preserve">Задолженность потребителей </t>
  </si>
  <si>
    <t>Задолженность перед поставщиком (поставщиками) коммунального ресурса</t>
  </si>
  <si>
    <t>Оплачено поставщику (поставщиками) коммунального ресурса</t>
  </si>
  <si>
    <t>Начислено поставщиком (поставщиками) коммунального ресурса</t>
  </si>
  <si>
    <t>Сумма пени и штрафов, уплаченные поставщику (поставщикам) коммунального ресурса</t>
  </si>
  <si>
    <t>Информация о наличии претензий по качеству предоставленных коммунальных услуг</t>
  </si>
  <si>
    <t>Информация о ведении претензионно-исковой работы в отношении потребителей должников</t>
  </si>
  <si>
    <t>Направлено претензий потребителям должникам</t>
  </si>
  <si>
    <t>Направлено исковых заявлений</t>
  </si>
  <si>
    <t>Получено денежных средств по результатам  претензионно-исковой работы</t>
  </si>
  <si>
    <t>м3</t>
  </si>
  <si>
    <t>Ежедневно</t>
  </si>
  <si>
    <t>Холодное водоснабжение</t>
  </si>
  <si>
    <t>Горячее водоснабжение</t>
  </si>
  <si>
    <t>Отопление</t>
  </si>
  <si>
    <t>Гкал</t>
  </si>
  <si>
    <t>Водоотведение</t>
  </si>
  <si>
    <t>По графику</t>
  </si>
  <si>
    <t>Круглосуточно</t>
  </si>
  <si>
    <t xml:space="preserve"> </t>
  </si>
  <si>
    <t>Утверждаю                                                  генеральный директор                                              ООО "УК "Прибайкальская"                                   Н. Н. Орленко</t>
  </si>
  <si>
    <t>Наименование работ и услуг</t>
  </si>
  <si>
    <t>Содержание придомовой территорории</t>
  </si>
  <si>
    <t>Уборка лестничных клеток</t>
  </si>
  <si>
    <t>Аварийно-диспетчерская служба</t>
  </si>
  <si>
    <t>Обеспечение работоспособности внутридомовых систем электроснабжения и электрооборудования</t>
  </si>
  <si>
    <t>Обеспечение работоспособности внутридомовых систем (обход с выполнением мелких ремонтных работ специалистов по обслуживанию систем отопления, водоснабжения , водоотведения и конструктивных элементов МКД)</t>
  </si>
  <si>
    <t>Содержание лифтового оборудования</t>
  </si>
  <si>
    <t>Дезинсекция подвальных помещений</t>
  </si>
  <si>
    <t>июль и сентябрь</t>
  </si>
  <si>
    <t>Гл. инженер ООО "УК "Прибайкальская"</t>
  </si>
  <si>
    <t>Белкин И. О.</t>
  </si>
  <si>
    <t>Учёт оплат поставщикам коммунальных ресурсов в разрезе многоквартирных домов и коммунальных услуг не ведётся</t>
  </si>
  <si>
    <t>Очистка придомовой территории (стоянки) от 
слежавшегося снега с привлечением спец. техники</t>
  </si>
  <si>
    <t>Содержание</t>
  </si>
  <si>
    <t>Уборка снега с подъездных козырьков 3 шт.</t>
  </si>
  <si>
    <t>Генеральная уборка подъезда(апрель, сентябрь) 3 подъезда</t>
  </si>
  <si>
    <t>Ремонт межпанельных швов</t>
  </si>
  <si>
    <t>Выполняемые работы и услуги по содержанию общего имущества</t>
  </si>
  <si>
    <t>Годовая фактическая стоимость работ /услуг, руб.</t>
  </si>
  <si>
    <t>Периодичность выполнения работ</t>
  </si>
  <si>
    <t>Прочие расходы (канцтовары, наклейки и логотипы, расходы на содержание информационных систем, обеспечивающих сбор, обработку и хранение данных о платежах, выставление платежных документов, снятие показаний приборов учета, истребование задолженности по оплате)</t>
  </si>
  <si>
    <t>Дезинфекция мест общего пользования для профилатики короновируса</t>
  </si>
  <si>
    <t>Услуги по управлению многоквартирным домом</t>
  </si>
  <si>
    <t>ежеквартально и по необходимости</t>
  </si>
  <si>
    <t>1 раз в три дня</t>
  </si>
  <si>
    <t>2 раза в год</t>
  </si>
  <si>
    <t>по необходимости</t>
  </si>
  <si>
    <t xml:space="preserve">Скашивание травы с придомовой территории 2 раза </t>
  </si>
  <si>
    <t>Текущий ремонт</t>
  </si>
  <si>
    <t>Выполняемые работы по текущему ремонту общего имущества</t>
  </si>
  <si>
    <t xml:space="preserve"> фактическая стоимость работ /услуг, руб.</t>
  </si>
  <si>
    <t>Периодичность, объем выполнения работ</t>
  </si>
  <si>
    <t>1 шт</t>
  </si>
  <si>
    <t>Гл. инженер ООО "УК "Прибайкальская"                                                 Белкин И. О.</t>
  </si>
  <si>
    <t>Перерасход (-) или экономия (+) средств по статье текущий ремонт за 2020 г, руб.</t>
  </si>
  <si>
    <t>Форма 2.8. Отчет об исполнении ООО "УК "Прибайкальская" договора управления смет доходов и расходов МКД м-на Университетский, 65 за период с 01.01.2021 г. по 31.12.2021 г.</t>
  </si>
  <si>
    <t>Перерасход (-) или экономия (+) средств по статье текущий ремонт за 2021 г, руб.</t>
  </si>
  <si>
    <t>Начислено по статье текущий ремонт за 2021 г. руб.</t>
  </si>
  <si>
    <t>Оплачено по статье текущий ремонт за 2021 г, руб.</t>
  </si>
  <si>
    <t>Сумма расходов по статье текущий ремонт за 2021г.</t>
  </si>
  <si>
    <t>Остаток средств (- перерасход, + экономия), по статье текущий ремонт с учетом  2020 г. руб.</t>
  </si>
  <si>
    <t>Косметический ремонт 3 подьезда</t>
  </si>
  <si>
    <t xml:space="preserve">мкр. Университетский,65 1/2: </t>
  </si>
  <si>
    <t>замена крана шарового диам.32 (1 шт.), замена крана шарового диам.80 (1 шт.), замена крана шарового диам.50 (1 шт.), термометр (1 шт.), манометр (1 шт.), врезки под термометры (2 шт.), теплоизоляция трубопроводов системы теплоснабжения (5,5 м), окраска трубопроводов (5,5 м.) со сварочными работами</t>
  </si>
  <si>
    <t>замена крана шарового диам.32 (1 шт.), замена крана шарового диам.80 (3 шт.), замена крана шарового диам.50 (1 шт.), термометр (4 шт.), манометр (5 шт.), врезки под термометры (2 шт.), теплоизоляция трубопроводов системы теплоснабжения (4,5 м), окраска трубопроводов (4,5 м.) со сварочными работами</t>
  </si>
  <si>
    <t>Ремонт тепловоо пункта (элеватора) мкр. Университетский,65/3 - 64/1 (сумма разделена пополам между 64 и 65 мкд)</t>
  </si>
  <si>
    <t>Ремонт вентиляционных зонтов на кровли</t>
  </si>
  <si>
    <t>1шт</t>
  </si>
  <si>
    <t xml:space="preserve">Установка светодиодных светильников, 3подъезд </t>
  </si>
  <si>
    <t>2 шт</t>
  </si>
  <si>
    <t>Ремонт эл.освещения в повальном помещении 3 подъезд</t>
  </si>
  <si>
    <t>Изготовление и установка лавочек,                  установка урны (урны заказчика) возле подьездов</t>
  </si>
  <si>
    <t xml:space="preserve">лавочек 3, урны 3 </t>
  </si>
  <si>
    <t>Ремонт лифта лифт 65/3 (замена -ремонт эл.двигателя)</t>
  </si>
  <si>
    <t>Монтаж вывода с подвального помещения системы холодного водоснабжения для уборщицы 1 подъезд</t>
  </si>
  <si>
    <t>Ремонт освещения элеваторного узла 1 и 2 подъездов</t>
  </si>
  <si>
    <t>кв. 73-4,5 п.м.                       кв. 76-4п.м.                       кв. 40-20,5п.м                    кв. 64-25п.м                            кв. 70-9п.м.                        кв. 101-19п.м</t>
  </si>
  <si>
    <t>Перемотка двигателя лифтового оборудования 3 подъезда</t>
  </si>
  <si>
    <t>Замена троса лифтового оборудования 1 подъезд</t>
  </si>
</sst>
</file>

<file path=xl/styles.xml><?xml version="1.0" encoding="utf-8"?>
<styleSheet xmlns="http://schemas.openxmlformats.org/spreadsheetml/2006/main">
  <numFmts count="1">
    <numFmt numFmtId="164" formatCode="\О\б\щ\и\й"/>
  </numFmts>
  <fonts count="15">
    <font>
      <sz val="11"/>
      <color theme="1"/>
      <name val="Calibri"/>
      <family val="2"/>
      <scheme val="minor"/>
    </font>
    <font>
      <sz val="12"/>
      <color theme="1"/>
      <name val="Times New Roman"/>
      <family val="1"/>
      <charset val="204"/>
    </font>
    <font>
      <b/>
      <sz val="12"/>
      <color theme="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4"/>
      <color theme="1"/>
      <name val="Times New Roman"/>
      <family val="1"/>
      <charset val="204"/>
    </font>
    <font>
      <b/>
      <sz val="15"/>
      <color theme="1"/>
      <name val="Times New Roman"/>
      <family val="1"/>
      <charset val="204"/>
    </font>
    <font>
      <b/>
      <i/>
      <u/>
      <sz val="12"/>
      <color theme="1"/>
      <name val="Times New Roman"/>
      <family val="1"/>
      <charset val="204"/>
    </font>
    <font>
      <b/>
      <i/>
      <u/>
      <sz val="12"/>
      <name val="Times New Roman"/>
      <family val="1"/>
      <charset val="204"/>
    </font>
    <font>
      <sz val="13"/>
      <color theme="1"/>
      <name val="Times New Roman"/>
      <family val="1"/>
      <charset val="204"/>
    </font>
    <font>
      <b/>
      <u/>
      <sz val="12"/>
      <color rgb="FF000000"/>
      <name val="Times New Roman"/>
      <family val="1"/>
      <charset val="204"/>
    </font>
    <font>
      <b/>
      <u/>
      <sz val="12"/>
      <color theme="1"/>
      <name val="Times New Roman"/>
      <family val="1"/>
      <charset val="204"/>
    </font>
    <font>
      <b/>
      <sz val="12"/>
      <name val="Times New Roman"/>
      <family val="1"/>
      <charset val="204"/>
    </font>
    <font>
      <b/>
      <u/>
      <sz val="12"/>
      <name val="Times New Roman"/>
      <family val="1"/>
      <charset val="204"/>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5">
    <xf numFmtId="0" fontId="0" fillId="0" borderId="0" xfId="0"/>
    <xf numFmtId="0" fontId="1"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center" vertical="top" wrapText="1"/>
    </xf>
    <xf numFmtId="49" fontId="4" fillId="0" borderId="1" xfId="0" applyNumberFormat="1" applyFont="1" applyBorder="1" applyAlignment="1">
      <alignment horizontal="left" vertical="top" wrapText="1"/>
    </xf>
    <xf numFmtId="49" fontId="1" fillId="0" borderId="0" xfId="0" applyNumberFormat="1" applyFont="1"/>
    <xf numFmtId="49" fontId="3" fillId="0" borderId="1" xfId="0" applyNumberFormat="1" applyFont="1" applyBorder="1" applyAlignment="1">
      <alignment horizontal="center" vertical="center" wrapText="1"/>
    </xf>
    <xf numFmtId="49" fontId="2" fillId="0" borderId="1" xfId="0" applyNumberFormat="1" applyFont="1" applyBorder="1" applyAlignment="1">
      <alignment vertical="top" wrapText="1"/>
    </xf>
    <xf numFmtId="49" fontId="1" fillId="0" borderId="1" xfId="0" applyNumberFormat="1" applyFont="1" applyBorder="1" applyAlignment="1">
      <alignmen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4" fillId="0" borderId="1" xfId="0" applyNumberFormat="1" applyFont="1" applyBorder="1" applyAlignment="1">
      <alignment horizontal="center" vertical="top" wrapText="1"/>
    </xf>
    <xf numFmtId="0" fontId="4" fillId="0" borderId="0" xfId="0" applyFont="1" applyBorder="1" applyAlignment="1">
      <alignment horizontal="center" vertical="top" wrapText="1"/>
    </xf>
    <xf numFmtId="0" fontId="6" fillId="0" borderId="0" xfId="0" applyFont="1" applyBorder="1" applyAlignment="1">
      <alignment wrapText="1"/>
    </xf>
    <xf numFmtId="0" fontId="6" fillId="0" borderId="0" xfId="0" applyFont="1" applyBorder="1" applyAlignment="1"/>
    <xf numFmtId="0" fontId="6" fillId="0" borderId="0" xfId="0" applyFont="1" applyAlignment="1">
      <alignment horizontal="left" vertical="top" wrapText="1"/>
    </xf>
    <xf numFmtId="2" fontId="4" fillId="2" borderId="1" xfId="0" applyNumberFormat="1" applyFont="1" applyFill="1" applyBorder="1" applyAlignment="1">
      <alignment horizontal="center" vertical="top" wrapText="1"/>
    </xf>
    <xf numFmtId="2" fontId="4" fillId="3" borderId="1" xfId="0" applyNumberFormat="1" applyFont="1" applyFill="1" applyBorder="1" applyAlignment="1">
      <alignment horizontal="center" vertical="top"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2" fontId="1" fillId="0" borderId="0"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164" fontId="5" fillId="4" borderId="1" xfId="0" applyNumberFormat="1" applyFont="1" applyFill="1" applyBorder="1" applyAlignment="1">
      <alignment horizontal="left" vertical="center" wrapText="1"/>
    </xf>
    <xf numFmtId="164" fontId="5" fillId="3" borderId="6" xfId="0" applyNumberFormat="1" applyFont="1" applyFill="1" applyBorder="1" applyAlignment="1">
      <alignment horizontal="left" vertical="center" wrapText="1"/>
    </xf>
    <xf numFmtId="0" fontId="1" fillId="3"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6" fillId="0" borderId="0" xfId="0" applyFont="1" applyAlignment="1">
      <alignment vertical="top" wrapText="1"/>
    </xf>
    <xf numFmtId="0" fontId="7" fillId="0" borderId="0" xfId="0" applyFont="1" applyAlignment="1">
      <alignment vertical="center" wrapText="1"/>
    </xf>
    <xf numFmtId="0" fontId="5" fillId="0" borderId="4" xfId="0" applyFont="1" applyBorder="1" applyAlignment="1">
      <alignment horizontal="left" vertical="center" wrapText="1"/>
    </xf>
    <xf numFmtId="0" fontId="3" fillId="0" borderId="0" xfId="0" applyFont="1" applyFill="1" applyBorder="1" applyAlignment="1">
      <alignment horizontal="center" vertical="center" wrapText="1"/>
    </xf>
    <xf numFmtId="14" fontId="1" fillId="0" borderId="0" xfId="0" applyNumberFormat="1" applyFont="1" applyFill="1" applyBorder="1" applyAlignment="1">
      <alignment horizontal="center" vertical="top" wrapText="1"/>
    </xf>
    <xf numFmtId="4" fontId="4" fillId="0" borderId="0" xfId="0" applyNumberFormat="1" applyFont="1" applyFill="1" applyBorder="1" applyAlignment="1">
      <alignment horizontal="center" vertical="top" wrapText="1"/>
    </xf>
    <xf numFmtId="0" fontId="4" fillId="0" borderId="0" xfId="0" applyFont="1" applyFill="1" applyBorder="1" applyAlignment="1">
      <alignment horizontal="center" vertical="top" wrapText="1"/>
    </xf>
    <xf numFmtId="2" fontId="4" fillId="0" borderId="0" xfId="0" applyNumberFormat="1" applyFont="1" applyFill="1" applyBorder="1" applyAlignment="1">
      <alignment horizontal="center" vertical="top" wrapText="1"/>
    </xf>
    <xf numFmtId="0" fontId="1" fillId="0" borderId="4" xfId="0" applyFont="1" applyBorder="1" applyAlignment="1">
      <alignment horizontal="center" vertical="center" wrapText="1"/>
    </xf>
    <xf numFmtId="49" fontId="4" fillId="0" borderId="0" xfId="0" applyNumberFormat="1" applyFont="1" applyBorder="1" applyAlignment="1">
      <alignment horizontal="left" vertical="top" wrapText="1"/>
    </xf>
    <xf numFmtId="2" fontId="4" fillId="0" borderId="0" xfId="0" applyNumberFormat="1" applyFont="1" applyBorder="1" applyAlignment="1">
      <alignment horizontal="center" vertical="top" wrapText="1"/>
    </xf>
    <xf numFmtId="0" fontId="5" fillId="0" borderId="3"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0" xfId="0" applyNumberFormat="1" applyFont="1"/>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left" vertical="top" wrapText="1"/>
    </xf>
    <xf numFmtId="0" fontId="4" fillId="0" borderId="0" xfId="0" applyNumberFormat="1" applyFont="1" applyBorder="1" applyAlignment="1">
      <alignment horizontal="left" vertical="top" wrapText="1"/>
    </xf>
    <xf numFmtId="0" fontId="1" fillId="0" borderId="4"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1"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2"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NumberFormat="1" applyFont="1" applyFill="1" applyBorder="1" applyAlignment="1">
      <alignment horizontal="center" wrapText="1"/>
    </xf>
    <xf numFmtId="2" fontId="12" fillId="0" borderId="0" xfId="0" applyNumberFormat="1" applyFont="1" applyBorder="1" applyAlignment="1">
      <alignment horizontal="left" vertical="center" wrapText="1"/>
    </xf>
    <xf numFmtId="0" fontId="1" fillId="0" borderId="1" xfId="0" applyNumberFormat="1" applyFont="1" applyBorder="1" applyAlignment="1">
      <alignment horizontal="center" wrapText="1"/>
    </xf>
    <xf numFmtId="2" fontId="5" fillId="0" borderId="1" xfId="0" applyNumberFormat="1" applyFont="1" applyBorder="1" applyAlignment="1">
      <alignment horizontal="left" vertical="center" wrapText="1"/>
    </xf>
    <xf numFmtId="2" fontId="5" fillId="0" borderId="4" xfId="0" applyNumberFormat="1" applyFont="1" applyBorder="1" applyAlignment="1">
      <alignment horizontal="left" vertical="center" wrapText="1"/>
    </xf>
    <xf numFmtId="2" fontId="5" fillId="3" borderId="6" xfId="0" applyNumberFormat="1" applyFont="1" applyFill="1" applyBorder="1" applyAlignment="1">
      <alignment horizontal="left" vertical="center" wrapText="1"/>
    </xf>
    <xf numFmtId="2" fontId="5" fillId="4" borderId="4" xfId="0" applyNumberFormat="1" applyFont="1" applyFill="1" applyBorder="1" applyAlignment="1">
      <alignment horizontal="left" vertical="center" wrapText="1"/>
    </xf>
    <xf numFmtId="164" fontId="5" fillId="4" borderId="4" xfId="0" applyNumberFormat="1" applyFont="1" applyFill="1" applyBorder="1" applyAlignment="1">
      <alignment horizontal="left" vertical="center" wrapText="1"/>
    </xf>
    <xf numFmtId="0" fontId="1" fillId="0" borderId="0" xfId="0" applyNumberFormat="1" applyFont="1" applyBorder="1" applyAlignment="1">
      <alignment horizontal="center" vertical="center" wrapText="1"/>
    </xf>
    <xf numFmtId="2" fontId="12" fillId="0" borderId="0" xfId="0" applyNumberFormat="1" applyFont="1" applyBorder="1" applyAlignment="1">
      <alignment vertical="center" wrapText="1"/>
    </xf>
    <xf numFmtId="2" fontId="14" fillId="4" borderId="0" xfId="0" applyNumberFormat="1" applyFont="1" applyFill="1" applyBorder="1" applyAlignment="1">
      <alignment vertical="center" wrapText="1"/>
    </xf>
    <xf numFmtId="0" fontId="1" fillId="0" borderId="0" xfId="0" applyFont="1" applyBorder="1" applyAlignment="1">
      <alignment horizontal="center" vertical="center" wrapText="1"/>
    </xf>
    <xf numFmtId="0" fontId="5" fillId="0" borderId="0" xfId="0" applyNumberFormat="1" applyFont="1" applyBorder="1" applyAlignment="1">
      <alignment horizontal="center" vertical="center" wrapText="1"/>
    </xf>
    <xf numFmtId="0" fontId="1" fillId="0" borderId="0" xfId="0" applyFont="1" applyBorder="1" applyAlignment="1">
      <alignment vertical="top"/>
    </xf>
    <xf numFmtId="0" fontId="1" fillId="0" borderId="0" xfId="0" applyFont="1" applyBorder="1"/>
    <xf numFmtId="2" fontId="5" fillId="0" borderId="0" xfId="0" applyNumberFormat="1" applyFont="1" applyBorder="1" applyAlignment="1">
      <alignment horizontal="center" vertical="center" wrapText="1"/>
    </xf>
    <xf numFmtId="2" fontId="1" fillId="0" borderId="0" xfId="0" applyNumberFormat="1" applyFont="1" applyBorder="1" applyAlignment="1">
      <alignment vertical="top"/>
    </xf>
    <xf numFmtId="0" fontId="5" fillId="0" borderId="0" xfId="0" applyFont="1" applyBorder="1" applyAlignment="1">
      <alignment horizontal="center" vertical="center" wrapText="1"/>
    </xf>
    <xf numFmtId="0" fontId="5" fillId="4" borderId="0"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1" fillId="4" borderId="0" xfId="0" applyFont="1" applyFill="1" applyAlignment="1">
      <alignment vertical="top"/>
    </xf>
    <xf numFmtId="2" fontId="1" fillId="4" borderId="0"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top" wrapText="1"/>
    </xf>
    <xf numFmtId="0" fontId="13" fillId="4" borderId="0" xfId="0" applyFont="1" applyFill="1" applyBorder="1" applyAlignment="1">
      <alignment horizontal="left" vertical="center" wrapText="1"/>
    </xf>
    <xf numFmtId="2" fontId="1" fillId="4" borderId="0" xfId="0" applyNumberFormat="1" applyFont="1" applyFill="1" applyBorder="1" applyAlignment="1">
      <alignment horizontal="left" vertical="center" wrapText="1"/>
    </xf>
    <xf numFmtId="2" fontId="2" fillId="0" borderId="0" xfId="0" applyNumberFormat="1" applyFont="1" applyBorder="1" applyAlignment="1">
      <alignment vertical="center" wrapText="1"/>
    </xf>
    <xf numFmtId="0" fontId="12" fillId="0" borderId="0" xfId="0" applyFont="1" applyBorder="1" applyAlignment="1">
      <alignment horizontal="left" vertical="center" wrapText="1"/>
    </xf>
    <xf numFmtId="2" fontId="2" fillId="0" borderId="0" xfId="0" applyNumberFormat="1" applyFont="1" applyBorder="1" applyAlignment="1">
      <alignment horizontal="left" vertical="center" wrapText="1"/>
    </xf>
    <xf numFmtId="0" fontId="10" fillId="0" borderId="0" xfId="0" applyFont="1" applyAlignment="1">
      <alignment horizontal="right" vertical="top" wrapText="1"/>
    </xf>
    <xf numFmtId="0" fontId="7" fillId="0" borderId="0" xfId="0" applyFont="1" applyAlignment="1">
      <alignment horizontal="center" vertical="center" wrapText="1"/>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top" wrapText="1"/>
    </xf>
    <xf numFmtId="0" fontId="2" fillId="0" borderId="1" xfId="0"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2" fontId="1" fillId="0" borderId="0" xfId="0" applyNumberFormat="1" applyFont="1" applyAlignment="1">
      <alignment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105"/>
  <sheetViews>
    <sheetView tabSelected="1" zoomScale="115" zoomScaleNormal="115" workbookViewId="0">
      <selection activeCell="F29" sqref="F29"/>
    </sheetView>
  </sheetViews>
  <sheetFormatPr defaultRowHeight="15.75"/>
  <cols>
    <col min="1" max="1" width="7" style="50" customWidth="1"/>
    <col min="2" max="2" width="47.28515625" style="7" customWidth="1"/>
    <col min="3" max="3" width="22.85546875" style="7" customWidth="1"/>
    <col min="4" max="4" width="24.85546875" style="1" customWidth="1"/>
    <col min="5" max="5" width="15.5703125" style="1" customWidth="1"/>
    <col min="6" max="6" width="12.42578125" style="1" customWidth="1"/>
    <col min="7" max="7" width="11.140625" style="1" customWidth="1"/>
    <col min="8" max="8" width="13.28515625" style="1" customWidth="1"/>
    <col min="9" max="16384" width="9.140625" style="1"/>
  </cols>
  <sheetData>
    <row r="1" spans="1:8" ht="15.75" customHeight="1">
      <c r="D1" s="88" t="s">
        <v>62</v>
      </c>
      <c r="E1" s="88"/>
      <c r="F1" s="37"/>
      <c r="G1" s="37"/>
      <c r="H1" s="37"/>
    </row>
    <row r="2" spans="1:8" ht="18.75">
      <c r="B2" s="18"/>
      <c r="C2" s="18"/>
      <c r="D2" s="88"/>
      <c r="E2" s="88"/>
      <c r="F2" s="37"/>
      <c r="G2" s="37"/>
      <c r="H2" s="37"/>
    </row>
    <row r="3" spans="1:8" ht="24" customHeight="1">
      <c r="B3" s="19"/>
      <c r="C3" s="19"/>
      <c r="D3" s="88"/>
      <c r="E3" s="88"/>
      <c r="F3" s="37"/>
      <c r="G3" s="37"/>
      <c r="H3" s="37"/>
    </row>
    <row r="4" spans="1:8" ht="27.75" customHeight="1">
      <c r="D4" s="88"/>
      <c r="E4" s="88"/>
      <c r="F4" s="37"/>
      <c r="G4" s="37"/>
      <c r="H4" s="37"/>
    </row>
    <row r="5" spans="1:8" ht="18.75">
      <c r="D5" s="88"/>
      <c r="E5" s="88"/>
      <c r="F5" s="20"/>
      <c r="G5" s="20"/>
      <c r="H5" s="20"/>
    </row>
    <row r="6" spans="1:8" ht="58.5" customHeight="1">
      <c r="A6" s="89" t="s">
        <v>98</v>
      </c>
      <c r="B6" s="89"/>
      <c r="C6" s="89"/>
      <c r="D6" s="89"/>
      <c r="E6" s="89"/>
      <c r="F6" s="38"/>
    </row>
    <row r="8" spans="1:8">
      <c r="A8" s="51" t="s">
        <v>0</v>
      </c>
      <c r="B8" s="8" t="s">
        <v>1</v>
      </c>
      <c r="C8" s="2" t="s">
        <v>2</v>
      </c>
      <c r="D8" s="2" t="s">
        <v>3</v>
      </c>
      <c r="E8" s="40"/>
    </row>
    <row r="9" spans="1:8" ht="21.75" customHeight="1">
      <c r="A9" s="52" t="s">
        <v>7</v>
      </c>
      <c r="B9" s="9" t="s">
        <v>4</v>
      </c>
      <c r="C9" s="3" t="s">
        <v>5</v>
      </c>
      <c r="D9" s="13">
        <v>44631</v>
      </c>
      <c r="E9" s="41"/>
      <c r="F9" s="4"/>
      <c r="G9" s="4"/>
      <c r="H9" s="4"/>
    </row>
    <row r="10" spans="1:8" ht="18.75" customHeight="1">
      <c r="A10" s="52" t="s">
        <v>8</v>
      </c>
      <c r="B10" s="9" t="s">
        <v>14</v>
      </c>
      <c r="C10" s="3" t="s">
        <v>5</v>
      </c>
      <c r="D10" s="13">
        <v>44197</v>
      </c>
      <c r="E10" s="41"/>
      <c r="F10" s="4"/>
      <c r="G10" s="4"/>
      <c r="H10" s="4"/>
    </row>
    <row r="11" spans="1:8" ht="19.5" customHeight="1">
      <c r="A11" s="52" t="s">
        <v>9</v>
      </c>
      <c r="B11" s="9" t="s">
        <v>15</v>
      </c>
      <c r="C11" s="3" t="s">
        <v>5</v>
      </c>
      <c r="D11" s="13">
        <v>44561</v>
      </c>
      <c r="E11" s="41"/>
      <c r="F11" s="4"/>
      <c r="G11" s="4"/>
      <c r="H11" s="4"/>
    </row>
    <row r="12" spans="1:8" ht="31.5">
      <c r="A12" s="52">
        <v>4</v>
      </c>
      <c r="B12" s="10" t="s">
        <v>16</v>
      </c>
      <c r="C12" s="3" t="s">
        <v>10</v>
      </c>
      <c r="D12" s="16"/>
      <c r="E12" s="42"/>
      <c r="F12" s="4"/>
      <c r="G12" s="4"/>
      <c r="H12" s="4"/>
    </row>
    <row r="13" spans="1:8">
      <c r="A13" s="52">
        <v>5</v>
      </c>
      <c r="B13" s="6" t="s">
        <v>26</v>
      </c>
      <c r="C13" s="3" t="s">
        <v>10</v>
      </c>
      <c r="D13" s="3">
        <v>0</v>
      </c>
      <c r="E13" s="43"/>
      <c r="F13" s="4"/>
      <c r="G13" s="4"/>
      <c r="H13" s="4"/>
    </row>
    <row r="14" spans="1:8">
      <c r="A14" s="52">
        <v>6</v>
      </c>
      <c r="B14" s="6" t="s">
        <v>27</v>
      </c>
      <c r="C14" s="3" t="s">
        <v>10</v>
      </c>
      <c r="D14" s="14">
        <v>668473.29</v>
      </c>
      <c r="E14" s="44"/>
      <c r="F14" s="4"/>
      <c r="G14" s="4"/>
      <c r="H14" s="4"/>
    </row>
    <row r="15" spans="1:8" ht="47.25">
      <c r="A15" s="52">
        <v>7</v>
      </c>
      <c r="B15" s="10" t="s">
        <v>33</v>
      </c>
      <c r="C15" s="3" t="s">
        <v>10</v>
      </c>
      <c r="D15" s="14">
        <f>D16+D17</f>
        <v>1521282</v>
      </c>
      <c r="E15" s="44"/>
      <c r="F15" s="4"/>
      <c r="G15" s="4"/>
      <c r="H15" s="4"/>
    </row>
    <row r="16" spans="1:8">
      <c r="A16" s="52">
        <v>8</v>
      </c>
      <c r="B16" s="6" t="s">
        <v>28</v>
      </c>
      <c r="C16" s="3" t="s">
        <v>10</v>
      </c>
      <c r="D16" s="21">
        <v>1188617.04</v>
      </c>
      <c r="E16" s="44"/>
      <c r="F16" s="4"/>
      <c r="G16" s="4"/>
      <c r="H16" s="4"/>
    </row>
    <row r="17" spans="1:8">
      <c r="A17" s="52">
        <v>9</v>
      </c>
      <c r="B17" s="6" t="s">
        <v>29</v>
      </c>
      <c r="C17" s="3" t="s">
        <v>10</v>
      </c>
      <c r="D17" s="82">
        <v>332664.96000000002</v>
      </c>
      <c r="E17" s="44"/>
      <c r="F17" s="4"/>
      <c r="G17" s="4"/>
      <c r="H17" s="4"/>
    </row>
    <row r="18" spans="1:8">
      <c r="A18" s="52">
        <v>10</v>
      </c>
      <c r="B18" s="10" t="s">
        <v>17</v>
      </c>
      <c r="C18" s="3" t="s">
        <v>10</v>
      </c>
      <c r="D18" s="14">
        <f>D19+D22+D23+D24</f>
        <v>1463060.74</v>
      </c>
      <c r="E18" s="44"/>
      <c r="F18" s="4"/>
      <c r="G18" s="4"/>
      <c r="H18" s="4"/>
    </row>
    <row r="19" spans="1:8">
      <c r="A19" s="52">
        <v>11</v>
      </c>
      <c r="B19" s="6" t="s">
        <v>34</v>
      </c>
      <c r="C19" s="3" t="s">
        <v>10</v>
      </c>
      <c r="D19" s="14">
        <f>D20+D21</f>
        <v>1463060.74</v>
      </c>
      <c r="E19" s="44"/>
      <c r="F19" s="4"/>
      <c r="G19" s="4"/>
      <c r="H19" s="4"/>
    </row>
    <row r="20" spans="1:8">
      <c r="A20" s="52">
        <v>12</v>
      </c>
      <c r="B20" s="6" t="s">
        <v>28</v>
      </c>
      <c r="C20" s="3"/>
      <c r="D20" s="22">
        <v>1142079.95</v>
      </c>
      <c r="E20" s="44"/>
      <c r="F20" s="4"/>
      <c r="G20" s="4"/>
      <c r="H20" s="4"/>
    </row>
    <row r="21" spans="1:8">
      <c r="A21" s="52">
        <v>13</v>
      </c>
      <c r="B21" s="6" t="s">
        <v>29</v>
      </c>
      <c r="C21" s="3"/>
      <c r="D21" s="22">
        <v>320980.78999999998</v>
      </c>
      <c r="E21" s="44"/>
      <c r="F21" s="4"/>
      <c r="G21" s="4"/>
      <c r="H21" s="4"/>
    </row>
    <row r="22" spans="1:8">
      <c r="A22" s="52">
        <v>14</v>
      </c>
      <c r="B22" s="6" t="s">
        <v>35</v>
      </c>
      <c r="C22" s="3" t="s">
        <v>10</v>
      </c>
      <c r="D22" s="3">
        <v>0</v>
      </c>
      <c r="E22" s="43"/>
      <c r="F22" s="4"/>
      <c r="G22" s="4"/>
      <c r="H22" s="4"/>
    </row>
    <row r="23" spans="1:8">
      <c r="A23" s="52">
        <v>15</v>
      </c>
      <c r="B23" s="6" t="s">
        <v>30</v>
      </c>
      <c r="C23" s="3" t="s">
        <v>10</v>
      </c>
      <c r="D23" s="3">
        <v>0</v>
      </c>
      <c r="E23" s="43"/>
      <c r="F23" s="4"/>
      <c r="G23" s="4"/>
      <c r="H23" s="4"/>
    </row>
    <row r="24" spans="1:8" ht="31.5">
      <c r="A24" s="52">
        <v>16</v>
      </c>
      <c r="B24" s="6" t="s">
        <v>31</v>
      </c>
      <c r="C24" s="3" t="s">
        <v>10</v>
      </c>
      <c r="D24" s="3">
        <v>0</v>
      </c>
      <c r="E24" s="43"/>
      <c r="F24" s="4"/>
      <c r="G24" s="4"/>
      <c r="H24" s="4"/>
    </row>
    <row r="25" spans="1:8">
      <c r="A25" s="52">
        <v>17</v>
      </c>
      <c r="B25" s="6" t="s">
        <v>32</v>
      </c>
      <c r="C25" s="3" t="s">
        <v>10</v>
      </c>
      <c r="D25" s="3">
        <v>0</v>
      </c>
      <c r="E25" s="43"/>
      <c r="F25" s="4"/>
      <c r="G25" s="4"/>
      <c r="H25" s="4"/>
    </row>
    <row r="26" spans="1:8">
      <c r="A26" s="52">
        <v>18</v>
      </c>
      <c r="B26" s="10" t="s">
        <v>18</v>
      </c>
      <c r="C26" s="3" t="s">
        <v>10</v>
      </c>
      <c r="D26" s="14">
        <f>D18</f>
        <v>1463060.74</v>
      </c>
      <c r="E26" s="44"/>
      <c r="F26" s="4"/>
      <c r="G26" s="4"/>
      <c r="H26" s="4"/>
    </row>
    <row r="27" spans="1:8" ht="31.5">
      <c r="A27" s="52">
        <v>19</v>
      </c>
      <c r="B27" s="10" t="s">
        <v>19</v>
      </c>
      <c r="C27" s="3" t="s">
        <v>10</v>
      </c>
      <c r="D27" s="14"/>
      <c r="E27" s="44"/>
      <c r="F27" s="4"/>
      <c r="G27" s="4"/>
      <c r="H27" s="4"/>
    </row>
    <row r="28" spans="1:8">
      <c r="A28" s="52">
        <v>20</v>
      </c>
      <c r="B28" s="6" t="s">
        <v>24</v>
      </c>
      <c r="C28" s="3" t="s">
        <v>10</v>
      </c>
      <c r="D28" s="3">
        <v>0</v>
      </c>
      <c r="E28" s="43"/>
      <c r="F28" s="4"/>
      <c r="G28" s="4"/>
      <c r="H28" s="4"/>
    </row>
    <row r="29" spans="1:8">
      <c r="A29" s="52">
        <v>21</v>
      </c>
      <c r="B29" s="6" t="s">
        <v>25</v>
      </c>
      <c r="C29" s="3" t="s">
        <v>10</v>
      </c>
      <c r="D29" s="14">
        <v>720386.23</v>
      </c>
      <c r="E29" s="44"/>
      <c r="F29" s="104"/>
      <c r="G29" s="4"/>
      <c r="H29" s="4"/>
    </row>
    <row r="30" spans="1:8">
      <c r="A30" s="53"/>
      <c r="B30" s="46"/>
      <c r="C30" s="46"/>
      <c r="D30" s="17"/>
      <c r="E30" s="47"/>
      <c r="F30" s="4"/>
      <c r="G30" s="4"/>
      <c r="H30" s="4"/>
    </row>
    <row r="31" spans="1:8">
      <c r="A31" s="92" t="s">
        <v>76</v>
      </c>
      <c r="B31" s="92"/>
      <c r="C31" s="92"/>
      <c r="D31" s="92"/>
      <c r="E31" s="92"/>
      <c r="F31" s="4"/>
      <c r="G31" s="4"/>
      <c r="H31" s="4"/>
    </row>
    <row r="32" spans="1:8">
      <c r="A32" s="90" t="s">
        <v>80</v>
      </c>
      <c r="B32" s="90"/>
      <c r="C32" s="90"/>
      <c r="D32" s="90"/>
      <c r="E32" s="91"/>
      <c r="F32" s="4"/>
      <c r="G32" s="4"/>
      <c r="H32" s="4"/>
    </row>
    <row r="33" spans="1:8" ht="54" customHeight="1">
      <c r="A33" s="54"/>
      <c r="B33" s="45" t="s">
        <v>63</v>
      </c>
      <c r="C33" s="24" t="s">
        <v>81</v>
      </c>
      <c r="D33" s="23" t="s">
        <v>82</v>
      </c>
      <c r="E33" s="71"/>
      <c r="F33" s="4"/>
      <c r="G33" s="4"/>
      <c r="H33" s="4"/>
    </row>
    <row r="34" spans="1:8">
      <c r="A34" s="49">
        <v>1</v>
      </c>
      <c r="B34" s="25" t="s">
        <v>64</v>
      </c>
      <c r="C34" s="24">
        <v>226804.43519999998</v>
      </c>
      <c r="D34" s="28" t="s">
        <v>53</v>
      </c>
      <c r="E34" s="68"/>
      <c r="F34" s="26"/>
      <c r="G34" s="4"/>
      <c r="H34" s="4"/>
    </row>
    <row r="35" spans="1:8">
      <c r="A35" s="49">
        <v>2</v>
      </c>
      <c r="B35" s="25" t="s">
        <v>65</v>
      </c>
      <c r="C35" s="24">
        <v>174262.86719999995</v>
      </c>
      <c r="D35" s="23" t="s">
        <v>59</v>
      </c>
      <c r="E35" s="68"/>
      <c r="F35" s="26"/>
      <c r="G35" s="4"/>
      <c r="H35" s="4"/>
    </row>
    <row r="36" spans="1:8">
      <c r="A36" s="49">
        <v>3</v>
      </c>
      <c r="B36" s="27" t="s">
        <v>66</v>
      </c>
      <c r="C36" s="24">
        <v>63700.08</v>
      </c>
      <c r="D36" s="28" t="s">
        <v>60</v>
      </c>
      <c r="E36" s="68"/>
      <c r="F36" s="26"/>
      <c r="G36" s="4"/>
      <c r="H36" s="4"/>
    </row>
    <row r="37" spans="1:8" ht="47.25">
      <c r="A37" s="49">
        <v>4</v>
      </c>
      <c r="B37" s="27" t="s">
        <v>67</v>
      </c>
      <c r="C37" s="24">
        <v>72682.502399999998</v>
      </c>
      <c r="D37" s="28" t="s">
        <v>53</v>
      </c>
      <c r="E37" s="68"/>
      <c r="F37" s="26"/>
      <c r="G37" s="4"/>
      <c r="H37" s="4"/>
    </row>
    <row r="38" spans="1:8" ht="94.5">
      <c r="A38" s="49">
        <v>5</v>
      </c>
      <c r="B38" s="27" t="s">
        <v>68</v>
      </c>
      <c r="C38" s="24">
        <v>173387.17439999999</v>
      </c>
      <c r="D38" s="28" t="s">
        <v>53</v>
      </c>
      <c r="E38" s="68"/>
      <c r="F38" s="26"/>
      <c r="G38" s="4"/>
      <c r="H38" s="4"/>
    </row>
    <row r="39" spans="1:8">
      <c r="A39" s="49">
        <v>6</v>
      </c>
      <c r="B39" s="27" t="s">
        <v>69</v>
      </c>
      <c r="C39" s="24">
        <f>6000*3*12+18000</f>
        <v>234000</v>
      </c>
      <c r="D39" s="28" t="s">
        <v>60</v>
      </c>
      <c r="E39" s="68"/>
      <c r="F39" s="26"/>
      <c r="G39" s="4"/>
      <c r="H39" s="4"/>
    </row>
    <row r="40" spans="1:8" ht="31.5">
      <c r="A40" s="49">
        <v>7</v>
      </c>
      <c r="B40" s="27" t="s">
        <v>70</v>
      </c>
      <c r="C40" s="29">
        <v>9857.35</v>
      </c>
      <c r="D40" s="23" t="s">
        <v>86</v>
      </c>
      <c r="E40" s="68"/>
      <c r="F40" s="26"/>
      <c r="G40" s="4"/>
    </row>
    <row r="41" spans="1:8" ht="31.5">
      <c r="A41" s="49">
        <v>8</v>
      </c>
      <c r="B41" s="27" t="s">
        <v>84</v>
      </c>
      <c r="C41" s="29">
        <v>28536.959999999999</v>
      </c>
      <c r="D41" s="23" t="s">
        <v>87</v>
      </c>
      <c r="E41" s="68"/>
      <c r="F41" s="26"/>
      <c r="G41" s="4"/>
    </row>
    <row r="42" spans="1:8" ht="31.5">
      <c r="A42" s="49">
        <v>9</v>
      </c>
      <c r="B42" s="27" t="s">
        <v>78</v>
      </c>
      <c r="C42" s="29">
        <f>7040*2</f>
        <v>14080</v>
      </c>
      <c r="D42" s="28" t="s">
        <v>88</v>
      </c>
      <c r="E42" s="72"/>
      <c r="F42" s="26"/>
      <c r="G42" s="4"/>
      <c r="H42" s="4"/>
    </row>
    <row r="43" spans="1:8" ht="31.5">
      <c r="A43" s="49">
        <v>10</v>
      </c>
      <c r="B43" s="25" t="s">
        <v>90</v>
      </c>
      <c r="C43" s="29">
        <f>3*5725</f>
        <v>17175</v>
      </c>
      <c r="D43" s="28" t="s">
        <v>71</v>
      </c>
      <c r="E43" s="72"/>
      <c r="F43" s="26"/>
      <c r="G43" s="4"/>
      <c r="H43" s="4"/>
    </row>
    <row r="44" spans="1:8" ht="63">
      <c r="A44" s="49">
        <v>11</v>
      </c>
      <c r="B44" s="27" t="s">
        <v>75</v>
      </c>
      <c r="C44" s="29">
        <v>6500</v>
      </c>
      <c r="D44" s="28" t="s">
        <v>89</v>
      </c>
      <c r="E44" s="72"/>
      <c r="F44" s="26"/>
      <c r="G44" s="4"/>
      <c r="H44" s="4"/>
    </row>
    <row r="45" spans="1:8">
      <c r="A45" s="49">
        <v>12</v>
      </c>
      <c r="B45" s="27" t="s">
        <v>77</v>
      </c>
      <c r="C45" s="29">
        <v>6000</v>
      </c>
      <c r="D45" s="28" t="s">
        <v>89</v>
      </c>
      <c r="E45" s="72"/>
      <c r="F45" s="26"/>
      <c r="G45" s="4"/>
      <c r="H45" s="4"/>
    </row>
    <row r="46" spans="1:8" ht="117" customHeight="1">
      <c r="A46" s="49">
        <v>13</v>
      </c>
      <c r="B46" s="48" t="s">
        <v>83</v>
      </c>
      <c r="C46" s="29">
        <v>22743</v>
      </c>
      <c r="D46" s="28" t="s">
        <v>53</v>
      </c>
      <c r="E46" s="68"/>
      <c r="F46" s="26"/>
      <c r="G46" s="4"/>
      <c r="H46" s="4"/>
    </row>
    <row r="47" spans="1:8" ht="32.25" customHeight="1">
      <c r="A47" s="49">
        <v>14</v>
      </c>
      <c r="B47" s="30" t="s">
        <v>85</v>
      </c>
      <c r="C47" s="29">
        <f>0.15*SUM(C34:C46)</f>
        <v>157459.40537999998</v>
      </c>
      <c r="D47" s="28" t="s">
        <v>53</v>
      </c>
      <c r="E47" s="68"/>
      <c r="F47" s="26"/>
      <c r="G47" s="4"/>
      <c r="H47" s="4"/>
    </row>
    <row r="48" spans="1:8">
      <c r="A48" s="56"/>
      <c r="B48" s="57"/>
      <c r="C48" s="58"/>
      <c r="D48" s="59"/>
      <c r="E48" s="58"/>
      <c r="F48" s="26"/>
      <c r="G48" s="4"/>
      <c r="H48" s="4"/>
    </row>
    <row r="49" spans="1:9">
      <c r="A49" s="60"/>
      <c r="B49" s="93" t="s">
        <v>91</v>
      </c>
      <c r="C49" s="93"/>
      <c r="D49" s="93"/>
      <c r="E49" s="93"/>
      <c r="F49" s="26"/>
      <c r="G49" s="4"/>
      <c r="H49" s="4"/>
    </row>
    <row r="50" spans="1:9" ht="33" customHeight="1">
      <c r="A50" s="60"/>
      <c r="B50" s="85" t="s">
        <v>97</v>
      </c>
      <c r="C50" s="85"/>
      <c r="D50" s="61">
        <v>66092.620000000054</v>
      </c>
      <c r="E50" s="26"/>
      <c r="F50" s="26"/>
      <c r="G50" s="4"/>
      <c r="H50" s="4"/>
    </row>
    <row r="51" spans="1:9" ht="21.75" customHeight="1">
      <c r="A51" s="60"/>
      <c r="B51" s="85" t="s">
        <v>100</v>
      </c>
      <c r="C51" s="85"/>
      <c r="D51" s="61">
        <f>D17</f>
        <v>332664.96000000002</v>
      </c>
      <c r="E51" s="26"/>
      <c r="F51" s="26"/>
      <c r="G51" s="4"/>
      <c r="H51" s="4"/>
    </row>
    <row r="52" spans="1:9">
      <c r="A52" s="60"/>
      <c r="B52" s="85" t="s">
        <v>101</v>
      </c>
      <c r="C52" s="85"/>
      <c r="D52" s="61">
        <f>D21</f>
        <v>320980.78999999998</v>
      </c>
      <c r="E52" s="26"/>
      <c r="F52" s="26"/>
      <c r="G52" s="4"/>
      <c r="H52" s="4"/>
    </row>
    <row r="53" spans="1:9">
      <c r="A53" s="86" t="s">
        <v>92</v>
      </c>
      <c r="B53" s="86"/>
      <c r="C53" s="86"/>
      <c r="D53" s="86"/>
      <c r="E53" s="86"/>
      <c r="F53" s="26"/>
      <c r="G53" s="4"/>
      <c r="H53" s="4"/>
    </row>
    <row r="54" spans="1:9" ht="47.25">
      <c r="A54" s="62"/>
      <c r="B54" s="28" t="s">
        <v>63</v>
      </c>
      <c r="C54" s="24" t="s">
        <v>93</v>
      </c>
      <c r="D54" s="23" t="s">
        <v>94</v>
      </c>
      <c r="E54" s="71"/>
      <c r="F54" s="26"/>
      <c r="G54" s="73"/>
      <c r="H54" s="73"/>
      <c r="I54" s="74"/>
    </row>
    <row r="55" spans="1:9" ht="30.75" customHeight="1">
      <c r="A55" s="49">
        <v>1</v>
      </c>
      <c r="B55" s="27" t="s">
        <v>104</v>
      </c>
      <c r="C55" s="63">
        <v>255350</v>
      </c>
      <c r="D55" s="28"/>
      <c r="E55" s="75"/>
      <c r="F55" s="26"/>
      <c r="G55" s="73"/>
      <c r="H55" s="76"/>
      <c r="I55" s="74"/>
    </row>
    <row r="56" spans="1:9" ht="228.75" customHeight="1">
      <c r="A56" s="49">
        <v>2</v>
      </c>
      <c r="B56" s="27" t="s">
        <v>105</v>
      </c>
      <c r="C56" s="63">
        <v>5670</v>
      </c>
      <c r="D56" s="28" t="s">
        <v>106</v>
      </c>
      <c r="E56" s="75"/>
      <c r="F56" s="26"/>
      <c r="G56" s="73"/>
      <c r="H56" s="73"/>
      <c r="I56" s="74"/>
    </row>
    <row r="57" spans="1:9" ht="224.25" customHeight="1">
      <c r="A57" s="49">
        <v>3</v>
      </c>
      <c r="B57" s="27" t="s">
        <v>108</v>
      </c>
      <c r="C57" s="63">
        <f>6540/2</f>
        <v>3270</v>
      </c>
      <c r="D57" s="28" t="s">
        <v>107</v>
      </c>
      <c r="E57" s="75"/>
      <c r="F57" s="26"/>
      <c r="G57" s="73"/>
      <c r="H57" s="73"/>
      <c r="I57" s="74"/>
    </row>
    <row r="58" spans="1:9" ht="24" customHeight="1">
      <c r="A58" s="49">
        <v>4</v>
      </c>
      <c r="B58" s="27" t="s">
        <v>109</v>
      </c>
      <c r="C58" s="63">
        <v>3200</v>
      </c>
      <c r="D58" s="28" t="s">
        <v>110</v>
      </c>
      <c r="E58" s="75"/>
      <c r="F58" s="26"/>
      <c r="G58" s="73"/>
      <c r="H58" s="73"/>
      <c r="I58" s="74"/>
    </row>
    <row r="59" spans="1:9" ht="33" customHeight="1">
      <c r="A59" s="49">
        <v>5</v>
      </c>
      <c r="B59" s="27" t="s">
        <v>111</v>
      </c>
      <c r="C59" s="63">
        <f>1819*2</f>
        <v>3638</v>
      </c>
      <c r="D59" s="28" t="s">
        <v>112</v>
      </c>
      <c r="E59" s="75"/>
      <c r="F59" s="26"/>
      <c r="G59" s="73"/>
      <c r="H59" s="73"/>
      <c r="I59" s="74"/>
    </row>
    <row r="60" spans="1:9" ht="33.75" customHeight="1">
      <c r="A60" s="49">
        <v>6</v>
      </c>
      <c r="B60" s="27" t="s">
        <v>113</v>
      </c>
      <c r="C60" s="63">
        <v>3660</v>
      </c>
      <c r="D60" s="28"/>
      <c r="E60" s="75"/>
      <c r="F60" s="26"/>
      <c r="G60" s="73"/>
      <c r="H60" s="73"/>
      <c r="I60" s="74"/>
    </row>
    <row r="61" spans="1:9" ht="57.75" customHeight="1">
      <c r="A61" s="49">
        <v>7</v>
      </c>
      <c r="B61" s="27" t="s">
        <v>114</v>
      </c>
      <c r="C61" s="63">
        <f>(9815*3)+(375*3)</f>
        <v>30570</v>
      </c>
      <c r="D61" s="28" t="s">
        <v>115</v>
      </c>
      <c r="E61" s="77"/>
      <c r="F61" s="26"/>
      <c r="G61" s="73"/>
      <c r="H61" s="73"/>
      <c r="I61" s="74"/>
    </row>
    <row r="62" spans="1:9" ht="37.5" customHeight="1">
      <c r="A62" s="49">
        <v>8</v>
      </c>
      <c r="B62" s="39" t="s">
        <v>118</v>
      </c>
      <c r="C62" s="64">
        <v>1720</v>
      </c>
      <c r="D62" s="28"/>
      <c r="E62" s="77"/>
      <c r="F62" s="26"/>
      <c r="G62" s="73"/>
      <c r="H62" s="73"/>
      <c r="I62" s="74"/>
    </row>
    <row r="63" spans="1:9" ht="31.5">
      <c r="A63" s="49">
        <v>9</v>
      </c>
      <c r="B63" s="67" t="s">
        <v>116</v>
      </c>
      <c r="C63" s="66">
        <v>30000</v>
      </c>
      <c r="D63" s="79" t="s">
        <v>95</v>
      </c>
      <c r="E63" s="78"/>
      <c r="F63" s="26"/>
      <c r="G63" s="73"/>
      <c r="H63" s="73"/>
      <c r="I63" s="74"/>
    </row>
    <row r="64" spans="1:9" ht="96" customHeight="1">
      <c r="A64" s="49">
        <v>10</v>
      </c>
      <c r="B64" s="67" t="s">
        <v>79</v>
      </c>
      <c r="C64" s="66">
        <f>945*(4.5+4+20.5+25+9+19)</f>
        <v>77490</v>
      </c>
      <c r="D64" s="79" t="s">
        <v>119</v>
      </c>
      <c r="E64" s="78"/>
      <c r="F64" s="26"/>
      <c r="G64" s="73"/>
      <c r="H64" s="73"/>
      <c r="I64" s="74"/>
    </row>
    <row r="65" spans="1:9" ht="31.5" customHeight="1">
      <c r="A65" s="49">
        <v>11</v>
      </c>
      <c r="B65" s="67" t="s">
        <v>120</v>
      </c>
      <c r="C65" s="66">
        <v>30000</v>
      </c>
      <c r="D65" s="79"/>
      <c r="E65" s="78"/>
      <c r="F65" s="26"/>
      <c r="G65" s="73"/>
      <c r="H65" s="73"/>
      <c r="I65" s="74"/>
    </row>
    <row r="66" spans="1:9" ht="31.5" customHeight="1">
      <c r="A66" s="49">
        <v>12</v>
      </c>
      <c r="B66" s="67" t="s">
        <v>121</v>
      </c>
      <c r="C66" s="66">
        <v>18000</v>
      </c>
      <c r="D66" s="79"/>
      <c r="E66" s="78"/>
      <c r="F66" s="26"/>
      <c r="G66" s="73"/>
      <c r="H66" s="73"/>
      <c r="I66" s="74"/>
    </row>
    <row r="67" spans="1:9" ht="47.25">
      <c r="A67" s="49">
        <v>13</v>
      </c>
      <c r="B67" s="39" t="s">
        <v>117</v>
      </c>
      <c r="C67" s="64">
        <f>15460/2</f>
        <v>7730</v>
      </c>
      <c r="D67" s="28"/>
      <c r="E67" s="75"/>
      <c r="F67" s="26"/>
      <c r="G67" s="73"/>
      <c r="H67" s="73"/>
      <c r="I67" s="74"/>
    </row>
    <row r="68" spans="1:9" ht="30.75" customHeight="1">
      <c r="A68" s="49">
        <v>14</v>
      </c>
      <c r="B68" s="31" t="s">
        <v>102</v>
      </c>
      <c r="C68" s="65">
        <f>SUM(C55:C67)</f>
        <v>470298</v>
      </c>
      <c r="D68" s="32"/>
      <c r="E68" s="81"/>
      <c r="F68" s="80"/>
      <c r="G68" s="4"/>
      <c r="H68" s="4"/>
    </row>
    <row r="69" spans="1:9" ht="30.75" customHeight="1">
      <c r="A69" s="68"/>
      <c r="B69" s="87" t="s">
        <v>99</v>
      </c>
      <c r="C69" s="87"/>
      <c r="D69" s="69">
        <f>D52-C68</f>
        <v>-149317.21000000002</v>
      </c>
      <c r="E69" s="26"/>
      <c r="F69" s="4"/>
      <c r="G69" s="4"/>
      <c r="H69" s="4"/>
    </row>
    <row r="70" spans="1:9" ht="30.75" customHeight="1">
      <c r="A70" s="68"/>
      <c r="B70" s="83" t="s">
        <v>103</v>
      </c>
      <c r="C70" s="83"/>
      <c r="D70" s="70">
        <f>D69+D50</f>
        <v>-83224.589999999967</v>
      </c>
      <c r="E70" s="26"/>
      <c r="F70" s="4"/>
      <c r="G70" s="4"/>
      <c r="H70" s="4"/>
    </row>
    <row r="71" spans="1:9" ht="30.75" customHeight="1">
      <c r="A71" s="84" t="s">
        <v>96</v>
      </c>
      <c r="B71" s="84"/>
      <c r="C71" s="84"/>
      <c r="D71" s="84"/>
      <c r="E71" s="84"/>
      <c r="F71" s="4"/>
      <c r="G71" s="4"/>
      <c r="H71" s="4"/>
    </row>
    <row r="72" spans="1:9" ht="30" customHeight="1">
      <c r="A72" s="84"/>
      <c r="B72" s="84"/>
      <c r="C72" s="84"/>
      <c r="D72" s="84"/>
      <c r="E72" s="84"/>
    </row>
    <row r="73" spans="1:9">
      <c r="A73" s="55"/>
      <c r="B73" s="33" t="s">
        <v>36</v>
      </c>
      <c r="C73" s="33"/>
      <c r="D73" s="12" t="s">
        <v>6</v>
      </c>
      <c r="E73" s="23">
        <v>0</v>
      </c>
    </row>
    <row r="74" spans="1:9">
      <c r="A74" s="55"/>
      <c r="B74" s="33" t="s">
        <v>37</v>
      </c>
      <c r="C74" s="33"/>
      <c r="D74" s="12" t="s">
        <v>6</v>
      </c>
      <c r="E74" s="23">
        <v>0</v>
      </c>
    </row>
    <row r="75" spans="1:9" ht="31.5">
      <c r="A75" s="55"/>
      <c r="B75" s="33" t="s">
        <v>38</v>
      </c>
      <c r="C75" s="33"/>
      <c r="D75" s="12" t="s">
        <v>6</v>
      </c>
      <c r="E75" s="23">
        <v>0</v>
      </c>
    </row>
    <row r="76" spans="1:9">
      <c r="A76" s="55"/>
      <c r="B76" s="33" t="s">
        <v>39</v>
      </c>
      <c r="C76" s="33"/>
      <c r="D76" s="12" t="s">
        <v>10</v>
      </c>
      <c r="E76" s="23">
        <v>0</v>
      </c>
    </row>
    <row r="77" spans="1:9" ht="16.5" customHeight="1">
      <c r="A77" s="94" t="s">
        <v>20</v>
      </c>
      <c r="B77" s="94"/>
      <c r="C77" s="94"/>
      <c r="D77" s="94"/>
      <c r="E77" s="94"/>
    </row>
    <row r="78" spans="1:9" ht="31.5">
      <c r="A78" s="55"/>
      <c r="B78" s="34" t="s">
        <v>21</v>
      </c>
      <c r="C78" s="34"/>
      <c r="D78" s="12" t="s">
        <v>10</v>
      </c>
      <c r="E78" s="24"/>
    </row>
    <row r="79" spans="1:9">
      <c r="A79" s="55"/>
      <c r="B79" s="33" t="s">
        <v>26</v>
      </c>
      <c r="C79" s="33"/>
      <c r="D79" s="12" t="s">
        <v>10</v>
      </c>
      <c r="E79" s="24">
        <v>0</v>
      </c>
    </row>
    <row r="80" spans="1:9">
      <c r="A80" s="55"/>
      <c r="B80" s="33" t="s">
        <v>27</v>
      </c>
      <c r="C80" s="33"/>
      <c r="D80" s="12" t="s">
        <v>10</v>
      </c>
      <c r="E80" s="24">
        <v>792407.69</v>
      </c>
    </row>
    <row r="81" spans="1:8" ht="31.5">
      <c r="A81" s="55"/>
      <c r="B81" s="34" t="s">
        <v>22</v>
      </c>
      <c r="C81" s="34"/>
      <c r="D81" s="12" t="s">
        <v>10</v>
      </c>
      <c r="E81" s="24"/>
    </row>
    <row r="82" spans="1:8">
      <c r="A82" s="55"/>
      <c r="B82" s="33" t="s">
        <v>26</v>
      </c>
      <c r="C82" s="33"/>
      <c r="D82" s="12" t="s">
        <v>10</v>
      </c>
      <c r="E82" s="24">
        <v>0</v>
      </c>
    </row>
    <row r="83" spans="1:8">
      <c r="A83" s="55"/>
      <c r="B83" s="33" t="s">
        <v>27</v>
      </c>
      <c r="C83" s="33"/>
      <c r="D83" s="12" t="s">
        <v>10</v>
      </c>
      <c r="E83" s="24">
        <v>1057092.8999999999</v>
      </c>
    </row>
    <row r="84" spans="1:8">
      <c r="A84" s="94" t="s">
        <v>61</v>
      </c>
      <c r="B84" s="94"/>
      <c r="C84" s="94"/>
      <c r="D84" s="94"/>
      <c r="E84" s="94"/>
    </row>
    <row r="85" spans="1:8" ht="47.25">
      <c r="A85" s="95"/>
      <c r="B85" s="34" t="s">
        <v>12</v>
      </c>
      <c r="C85" s="34"/>
      <c r="D85" s="12" t="s">
        <v>5</v>
      </c>
      <c r="E85" s="23" t="s">
        <v>58</v>
      </c>
      <c r="F85" s="5" t="s">
        <v>54</v>
      </c>
      <c r="G85" s="5" t="s">
        <v>55</v>
      </c>
      <c r="H85" s="5" t="s">
        <v>56</v>
      </c>
    </row>
    <row r="86" spans="1:8">
      <c r="A86" s="96"/>
      <c r="B86" s="34" t="s">
        <v>11</v>
      </c>
      <c r="C86" s="34"/>
      <c r="D86" s="12" t="s">
        <v>5</v>
      </c>
      <c r="E86" s="23" t="s">
        <v>52</v>
      </c>
      <c r="F86" s="5" t="s">
        <v>52</v>
      </c>
      <c r="G86" s="5" t="s">
        <v>52</v>
      </c>
      <c r="H86" s="5" t="s">
        <v>57</v>
      </c>
    </row>
    <row r="87" spans="1:8">
      <c r="A87" s="96"/>
      <c r="B87" s="34" t="s">
        <v>23</v>
      </c>
      <c r="C87" s="34"/>
      <c r="D87" s="12" t="s">
        <v>13</v>
      </c>
      <c r="E87" s="23">
        <v>17592.768</v>
      </c>
      <c r="F87" s="5">
        <v>10996.828</v>
      </c>
      <c r="G87" s="5">
        <v>6420.48</v>
      </c>
      <c r="H87" s="5">
        <v>1423.54</v>
      </c>
    </row>
    <row r="88" spans="1:8">
      <c r="A88" s="96"/>
      <c r="B88" s="34" t="s">
        <v>40</v>
      </c>
      <c r="C88" s="34"/>
      <c r="D88" s="12" t="s">
        <v>10</v>
      </c>
      <c r="E88" s="35">
        <v>200912.87</v>
      </c>
      <c r="F88" s="15">
        <v>117282.66</v>
      </c>
      <c r="G88" s="15">
        <v>465896.38</v>
      </c>
      <c r="H88" s="15">
        <v>1490905.12</v>
      </c>
    </row>
    <row r="89" spans="1:8">
      <c r="A89" s="96"/>
      <c r="B89" s="33" t="s">
        <v>41</v>
      </c>
      <c r="C89" s="33"/>
      <c r="D89" s="12" t="s">
        <v>10</v>
      </c>
      <c r="E89" s="36">
        <v>171477.41</v>
      </c>
      <c r="F89" s="16">
        <v>99957.93</v>
      </c>
      <c r="G89" s="16">
        <v>392573.83</v>
      </c>
      <c r="H89" s="16">
        <v>1373717.66</v>
      </c>
    </row>
    <row r="90" spans="1:8">
      <c r="A90" s="96"/>
      <c r="B90" s="33" t="s">
        <v>42</v>
      </c>
      <c r="C90" s="33"/>
      <c r="D90" s="12" t="s">
        <v>10</v>
      </c>
      <c r="E90" s="36">
        <v>29435.46</v>
      </c>
      <c r="F90" s="16">
        <v>17324.73</v>
      </c>
      <c r="G90" s="16">
        <v>73322.55</v>
      </c>
      <c r="H90" s="16">
        <v>117187.46</v>
      </c>
    </row>
    <row r="91" spans="1:8" ht="31.5">
      <c r="A91" s="96"/>
      <c r="B91" s="33" t="s">
        <v>45</v>
      </c>
      <c r="C91" s="33"/>
      <c r="D91" s="12" t="s">
        <v>10</v>
      </c>
      <c r="E91" s="101" t="s">
        <v>74</v>
      </c>
      <c r="F91" s="102"/>
      <c r="G91" s="102"/>
      <c r="H91" s="103"/>
    </row>
    <row r="92" spans="1:8" ht="31.5">
      <c r="A92" s="96"/>
      <c r="B92" s="33" t="s">
        <v>44</v>
      </c>
      <c r="C92" s="33"/>
      <c r="D92" s="12" t="s">
        <v>10</v>
      </c>
      <c r="E92" s="101" t="s">
        <v>74</v>
      </c>
      <c r="F92" s="102"/>
      <c r="G92" s="102"/>
      <c r="H92" s="103"/>
    </row>
    <row r="93" spans="1:8" ht="31.5">
      <c r="A93" s="96"/>
      <c r="B93" s="33" t="s">
        <v>43</v>
      </c>
      <c r="C93" s="33"/>
      <c r="D93" s="12" t="s">
        <v>10</v>
      </c>
      <c r="E93" s="101" t="s">
        <v>74</v>
      </c>
      <c r="F93" s="102"/>
      <c r="G93" s="102"/>
      <c r="H93" s="103"/>
    </row>
    <row r="94" spans="1:8" ht="47.25">
      <c r="A94" s="97"/>
      <c r="B94" s="34" t="s">
        <v>46</v>
      </c>
      <c r="C94" s="34"/>
      <c r="D94" s="12" t="s">
        <v>10</v>
      </c>
      <c r="E94" s="35">
        <v>0</v>
      </c>
      <c r="F94" s="5">
        <v>0</v>
      </c>
      <c r="G94" s="5">
        <v>0</v>
      </c>
      <c r="H94" s="5">
        <v>0</v>
      </c>
    </row>
    <row r="95" spans="1:8" ht="31.5" customHeight="1">
      <c r="A95" s="98" t="s">
        <v>47</v>
      </c>
      <c r="B95" s="99"/>
      <c r="C95" s="99"/>
      <c r="D95" s="99"/>
      <c r="E95" s="100"/>
    </row>
    <row r="96" spans="1:8">
      <c r="A96" s="55"/>
      <c r="B96" s="33" t="s">
        <v>36</v>
      </c>
      <c r="C96" s="33"/>
      <c r="D96" s="12" t="s">
        <v>6</v>
      </c>
      <c r="E96" s="36">
        <v>0</v>
      </c>
    </row>
    <row r="97" spans="1:5">
      <c r="A97" s="55"/>
      <c r="B97" s="33" t="s">
        <v>37</v>
      </c>
      <c r="C97" s="33"/>
      <c r="D97" s="12" t="s">
        <v>6</v>
      </c>
      <c r="E97" s="23">
        <v>0</v>
      </c>
    </row>
    <row r="98" spans="1:5" ht="31.5">
      <c r="A98" s="55"/>
      <c r="B98" s="33" t="s">
        <v>38</v>
      </c>
      <c r="C98" s="33"/>
      <c r="D98" s="12" t="s">
        <v>6</v>
      </c>
      <c r="E98" s="11">
        <v>0</v>
      </c>
    </row>
    <row r="99" spans="1:5">
      <c r="A99" s="55"/>
      <c r="B99" s="33" t="s">
        <v>39</v>
      </c>
      <c r="C99" s="33"/>
      <c r="D99" s="12" t="s">
        <v>10</v>
      </c>
      <c r="E99" s="23">
        <v>0</v>
      </c>
    </row>
    <row r="100" spans="1:5" ht="28.5" customHeight="1">
      <c r="A100" s="98" t="s">
        <v>48</v>
      </c>
      <c r="B100" s="99"/>
      <c r="C100" s="99"/>
      <c r="D100" s="99"/>
      <c r="E100" s="100"/>
    </row>
    <row r="101" spans="1:5" ht="31.5">
      <c r="A101" s="55"/>
      <c r="B101" s="33" t="s">
        <v>49</v>
      </c>
      <c r="C101" s="33"/>
      <c r="D101" s="12" t="s">
        <v>6</v>
      </c>
      <c r="E101" s="23">
        <v>0</v>
      </c>
    </row>
    <row r="102" spans="1:5">
      <c r="A102" s="55"/>
      <c r="B102" s="33" t="s">
        <v>50</v>
      </c>
      <c r="C102" s="33"/>
      <c r="D102" s="12" t="s">
        <v>6</v>
      </c>
      <c r="E102" s="23">
        <v>0</v>
      </c>
    </row>
    <row r="103" spans="1:5" ht="31.5">
      <c r="A103" s="55"/>
      <c r="B103" s="33" t="s">
        <v>51</v>
      </c>
      <c r="C103" s="33"/>
      <c r="D103" s="12" t="s">
        <v>10</v>
      </c>
      <c r="E103" s="11">
        <v>0</v>
      </c>
    </row>
    <row r="104" spans="1:5">
      <c r="B104" s="1"/>
      <c r="C104" s="1"/>
    </row>
    <row r="105" spans="1:5">
      <c r="B105" s="1" t="s">
        <v>72</v>
      </c>
      <c r="C105" s="1"/>
      <c r="E105" s="1" t="s">
        <v>73</v>
      </c>
    </row>
  </sheetData>
  <mergeCells count="20">
    <mergeCell ref="A77:E77"/>
    <mergeCell ref="A84:E84"/>
    <mergeCell ref="A85:A94"/>
    <mergeCell ref="A95:E95"/>
    <mergeCell ref="A100:E100"/>
    <mergeCell ref="E91:H91"/>
    <mergeCell ref="E92:H92"/>
    <mergeCell ref="E93:H93"/>
    <mergeCell ref="D1:E5"/>
    <mergeCell ref="A6:E6"/>
    <mergeCell ref="A32:E32"/>
    <mergeCell ref="A31:E31"/>
    <mergeCell ref="B49:E49"/>
    <mergeCell ref="B70:C70"/>
    <mergeCell ref="A71:E72"/>
    <mergeCell ref="B50:C50"/>
    <mergeCell ref="B51:C51"/>
    <mergeCell ref="B52:C52"/>
    <mergeCell ref="A53:E53"/>
    <mergeCell ref="B69:C69"/>
  </mergeCells>
  <pageMargins left="0.70866141732283472" right="0.70866141732283472" top="0.31496062992125984" bottom="0.31496062992125984" header="0.31496062992125984" footer="0.31496062992125984"/>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2022-03-31T06:42:01Z</dcterms:modified>
</cp:coreProperties>
</file>