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1600" windowHeight="8835"/>
  </bookViews>
  <sheets>
    <sheet name="2.8" sheetId="12" r:id="rId1"/>
  </sheets>
  <calcPr calcId="125725" refMode="R1C1"/>
</workbook>
</file>

<file path=xl/calcChain.xml><?xml version="1.0" encoding="utf-8"?>
<calcChain xmlns="http://schemas.openxmlformats.org/spreadsheetml/2006/main">
  <c r="C47" i="12"/>
  <c r="C38"/>
  <c r="C67" l="1"/>
  <c r="C51"/>
  <c r="C44" l="1"/>
  <c r="C68" l="1"/>
  <c r="C70" s="1"/>
  <c r="C42" l="1"/>
  <c r="C52" l="1"/>
  <c r="D71" s="1"/>
  <c r="D72" s="1"/>
  <c r="D18" l="1"/>
  <c r="D25" s="1"/>
  <c r="D14"/>
  <c r="E94" l="1"/>
  <c r="E92"/>
  <c r="H95" l="1"/>
  <c r="G95"/>
  <c r="F95"/>
  <c r="E95"/>
</calcChain>
</file>

<file path=xl/sharedStrings.xml><?xml version="1.0" encoding="utf-8"?>
<sst xmlns="http://schemas.openxmlformats.org/spreadsheetml/2006/main" count="196" uniqueCount="128">
  <si>
    <t>№ п/п</t>
  </si>
  <si>
    <t>Наименование параметра</t>
  </si>
  <si>
    <t>Ед. изм.</t>
  </si>
  <si>
    <t>Значение</t>
  </si>
  <si>
    <t>Дата заполнения/внесения изменений</t>
  </si>
  <si>
    <t>-</t>
  </si>
  <si>
    <t>ед.</t>
  </si>
  <si>
    <r>
      <t xml:space="preserve">1.       </t>
    </r>
    <r>
      <rPr>
        <b/>
        <sz val="12"/>
        <color rgb="FF000000"/>
        <rFont val="Times New Roman"/>
        <family val="1"/>
        <charset val="204"/>
      </rPr>
      <t> </t>
    </r>
  </si>
  <si>
    <r>
      <t xml:space="preserve">2.       </t>
    </r>
    <r>
      <rPr>
        <b/>
        <sz val="12"/>
        <color rgb="FF000000"/>
        <rFont val="Times New Roman"/>
        <family val="1"/>
        <charset val="204"/>
      </rPr>
      <t> </t>
    </r>
  </si>
  <si>
    <r>
      <t xml:space="preserve">3.       </t>
    </r>
    <r>
      <rPr>
        <b/>
        <sz val="12"/>
        <color rgb="FF000000"/>
        <rFont val="Times New Roman"/>
        <family val="1"/>
        <charset val="204"/>
      </rPr>
      <t> </t>
    </r>
  </si>
  <si>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</si>
  <si>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</si>
  <si>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</si>
  <si>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</si>
  <si>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</si>
  <si>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</si>
  <si>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</si>
  <si>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</si>
  <si>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</si>
  <si>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</si>
  <si>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</si>
  <si>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</si>
  <si>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</si>
  <si>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</si>
  <si>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</si>
  <si>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</si>
  <si>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</si>
  <si>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</si>
  <si>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</si>
  <si>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</si>
  <si>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</si>
  <si>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</si>
  <si>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</si>
  <si>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</si>
  <si>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</si>
  <si>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</si>
  <si>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</si>
  <si>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</si>
  <si>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</si>
  <si>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</si>
  <si>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</si>
  <si>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</si>
  <si>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</si>
  <si>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</si>
  <si>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</si>
  <si>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</si>
  <si>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</si>
  <si>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</si>
  <si>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</si>
  <si>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</si>
  <si>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</si>
  <si>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</si>
  <si>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</si>
  <si>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</si>
  <si>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</si>
  <si>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</si>
  <si>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</si>
  <si>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Горячее водоснабжение</t>
  </si>
  <si>
    <t>Отопление</t>
  </si>
  <si>
    <t>Гкал</t>
  </si>
  <si>
    <t>Водоотведение</t>
  </si>
  <si>
    <t>Круглосуточно</t>
  </si>
  <si>
    <t>Утверждаю                                                  генеральный директор                                              ООО "УК "Прибайкальская"                                   Н. Н. Орленко</t>
  </si>
  <si>
    <t>Наименование работ и услуг</t>
  </si>
  <si>
    <t>Содержание</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</si>
  <si>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</si>
  <si>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</si>
  <si>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</si>
  <si>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</si>
  <si>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</si>
  <si>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Содержание лифтового оборудования</t>
  </si>
  <si>
    <t>ежеквартально и по заявкам</t>
  </si>
  <si>
    <t>Уборка снега с подъездных козырьков</t>
  </si>
  <si>
    <t>Гл. инженер ООО "УК "Прибайкальская"</t>
  </si>
  <si>
    <t>Белкин И. О.</t>
  </si>
  <si>
    <t>Генеральная уборка подъезда (апрель, сентябрь)</t>
  </si>
  <si>
    <t>По грфику</t>
  </si>
  <si>
    <t>Учёт оплат поставщикам коммунальных ресурсов в разрезе многоквартирных домов и коммунальных услуг не ведётся</t>
  </si>
  <si>
    <t>Промывка системы отопления</t>
  </si>
  <si>
    <t xml:space="preserve"> после отопительного периода</t>
  </si>
  <si>
    <t>Уборка балконных  (с 9 этажа) козырьков над арками</t>
  </si>
  <si>
    <t>Гл. инженер ООО "УК "Прибайкальская"                                                 Белкин И. О.</t>
  </si>
  <si>
    <t>Выполняемые работы и услуги по содержанию общего имущества</t>
  </si>
  <si>
    <t>Годовая фактическая стоимость работ /услуг, руб.</t>
  </si>
  <si>
    <t>Периодичность выполнения работ</t>
  </si>
  <si>
    <t>2 раза в год</t>
  </si>
  <si>
    <t>по необходимости</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</si>
  <si>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</si>
  <si>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Услуги по управлению многоквартирным домом</t>
  </si>
  <si>
    <t>1 раз в три  дня</t>
  </si>
  <si>
    <t>Текущий ремонт</t>
  </si>
  <si>
    <t>Выполняемые работы по текущему ремонту общего имущества</t>
  </si>
  <si>
    <t>Периодичность, объем выполнения работ</t>
  </si>
  <si>
    <t>Перерасход (-) или экономия (+) средств по статье текущий ремонт за 2020 г, руб.</t>
  </si>
  <si>
    <t>Ремонт межпанельных швов</t>
  </si>
  <si>
    <t>Дезинфекция мест общего пользования для профилатики короновируса</t>
  </si>
  <si>
    <t>Дезинсекция и дератизация мусоропроводов и подвальных помещений</t>
  </si>
  <si>
    <t>Форма 2.8. Отчет об исполнении ООО "УК "Прибайкальская" договора управления смет доходов и расходов МКД м-на Университетский, 67 за период с 01.01.2021 г. по 31.12.2021</t>
  </si>
  <si>
    <t>Начислено по статье текущий ремонт за 2021 г. руб.</t>
  </si>
  <si>
    <t>Оплачено по статье текущий ремонт за 2021 г, руб.</t>
  </si>
  <si>
    <t xml:space="preserve">МКД Университетский, 67, кв.24 замена трубопровода ХВС </t>
  </si>
  <si>
    <t>диам. 20 (1,7 м.)</t>
  </si>
  <si>
    <t>Замена кранов диам. 50 (приварные) в подвальном помещении МКД Университетский, 67/2 (6 шт.), замена трубопровода отопления диам.50 (2,5 м) с отводами (4 шт), замена трубопровода отопления диам 32 (7,5 м), замена крана муфтовые диам 15 (2 шт.) системы отопления, установка сборок системы отопления диам 20 (4 шт.)</t>
  </si>
  <si>
    <t>1шт</t>
  </si>
  <si>
    <t>Восстановление линии электроснабжения кв 8</t>
  </si>
  <si>
    <t>Ремонт тепловоо пункта (элеватора) мкр. Университетский,67/1</t>
  </si>
  <si>
    <t>замена крана шарового диам.32 (2 шт.), замена крана шарового диам.80 (2 шт.), замена крана шарового диам.50 (1 шт.), термометр (2 шт.), манометр (3 шт.), врезки под термометры (1 шт.), теплоизоляция трубопроводов системы теплоснабжения (6,0 м), окраска трубопроводов (6,0 м.) со сварочными работами</t>
  </si>
  <si>
    <t>Ремонт тепловоо пункта (элеватора) мкр. Университетский,67/2</t>
  </si>
  <si>
    <t>замена крана шарового диам.32 (1 шт.), замена крана шарового диам.80 (4 шт.), замена крана шарового диам.40 (1 шт.), термометр (1 шт.), манометр (3 шт.), врезки под термометры (2 шт.), теплоизоляция трубопроводов системы теплоснабжения (5,5 м), окраска трубопроводов (5,5 м.) со сварочными работами</t>
  </si>
  <si>
    <t>Сумма расходов по статье текущий ремонт за 2021 г.</t>
  </si>
  <si>
    <t>Установка урны перед аркой  2 подъезд</t>
  </si>
  <si>
    <t>Установка эл.розетки в эл.щитке 2 подъезд 9эт</t>
  </si>
  <si>
    <t xml:space="preserve">Ремонт двери на кровлю, зонта вентиляции на кровле </t>
  </si>
  <si>
    <t>8 и 9эт</t>
  </si>
  <si>
    <t>Востановление линиии электроснабжния, замена светодиодного светильника 1 подъезд</t>
  </si>
  <si>
    <t>Окраска мусорных контейнеров</t>
  </si>
  <si>
    <t>2 шт</t>
  </si>
  <si>
    <t>Замена системы водоотведения (канализации) в подвальном помещении 1 подъезда</t>
  </si>
  <si>
    <t>45 м</t>
  </si>
  <si>
    <t>Замена шаровых кранов  в подвальном помещении 1 подъезда</t>
  </si>
  <si>
    <t>диам. 25 (3шт.),           диам. 20 (3шт.)</t>
  </si>
  <si>
    <t>кв 48 - 40 п.м.                       Кв 4 - 6 п.м</t>
  </si>
  <si>
    <t>Уборка и вывоз снега с придомовой территории с привлечением спец техники</t>
  </si>
  <si>
    <t>Замена доводчика подъездной двери 1 подъезд</t>
  </si>
  <si>
    <t>Приобретение мусорного контейнера для 1 подъезда</t>
  </si>
  <si>
    <t>1 шт</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</si>
  <si>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</si>
  <si>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 руб.</t>
  </si>
</sst>
</file>

<file path=xl/styles.xml><?xml version="1.0" encoding="utf-8"?>
<styleSheet xmlns="http://schemas.openxmlformats.org/spreadsheetml/2006/main">
  <numFmts count="1">
    <numFmt numFmtId="164" formatCode="\О\б\щ\и\й"/>
  </numFmts>
  <fonts count="14">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0"/>
      <name val="Times New Roman"/>
      <family val="1"/>
      <charset val="204"/>
    </font>
    <font>
      <sz val="14"/>
      <color theme="1"/>
      <name val="Times New Roman"/>
      <family val="1"/>
      <charset val="204"/>
    </font>
    <font>
      <b/>
      <sz val="15"/>
      <color theme="1"/>
      <name val="Times New Roman"/>
      <family val="1"/>
      <charset val="204"/>
    </font>
    <font>
      <b/>
      <i/>
      <u/>
      <sz val="12"/>
      <color theme="1"/>
      <name val="Times New Roman"/>
      <family val="1"/>
      <charset val="204"/>
    </font>
    <font>
      <b/>
      <i/>
      <u/>
      <sz val="12"/>
      <name val="Times New Roman"/>
      <family val="1"/>
      <charset val="204"/>
    </font>
    <font>
      <b/>
      <u/>
      <sz val="12"/>
      <color theme="1"/>
      <name val="Times New Roman"/>
      <family val="1"/>
      <charset val="204"/>
    </font>
    <font>
      <b/>
      <sz val="12"/>
      <name val="Times New Roman"/>
      <family val="1"/>
      <charset val="204"/>
    </font>
    <font>
      <b/>
      <u/>
      <sz val="12"/>
      <name val="Times New Roman"/>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17">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14" fontId="4"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2" fontId="1" fillId="0" borderId="0" xfId="0" applyNumberFormat="1" applyFont="1" applyBorder="1" applyAlignment="1">
      <alignment horizontal="center" vertical="center" wrapText="1"/>
    </xf>
    <xf numFmtId="0" fontId="7" fillId="0" borderId="0" xfId="0" applyFont="1" applyBorder="1" applyAlignment="1">
      <alignment wrapText="1"/>
    </xf>
    <xf numFmtId="0" fontId="7" fillId="0" borderId="0" xfId="0" applyFont="1" applyBorder="1" applyAlignment="1"/>
    <xf numFmtId="2" fontId="4" fillId="2" borderId="1" xfId="0" applyNumberFormat="1"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4" borderId="1" xfId="0" applyNumberFormat="1" applyFont="1" applyFill="1" applyBorder="1" applyAlignment="1">
      <alignment horizontal="left"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1" fillId="0" borderId="0" xfId="0" applyNumberFormat="1" applyFont="1" applyBorder="1" applyAlignment="1">
      <alignment horizontal="center" vertical="center" wrapText="1"/>
    </xf>
    <xf numFmtId="0" fontId="1" fillId="0" borderId="1" xfId="0" applyFont="1" applyBorder="1" applyAlignment="1">
      <alignment horizontal="left" vertical="top" wrapText="1"/>
    </xf>
    <xf numFmtId="2" fontId="1" fillId="0" borderId="0" xfId="0" applyNumberFormat="1" applyFont="1" applyBorder="1" applyAlignment="1">
      <alignment horizontal="center" vertical="center" wrapText="1"/>
    </xf>
    <xf numFmtId="0" fontId="7" fillId="0" borderId="0" xfId="0" applyFont="1" applyAlignment="1">
      <alignment vertical="top" wrapText="1"/>
    </xf>
    <xf numFmtId="0" fontId="8" fillId="0" borderId="0" xfId="0" applyFont="1" applyAlignment="1">
      <alignment vertical="center" wrapText="1"/>
    </xf>
    <xf numFmtId="164" fontId="5" fillId="3" borderId="1" xfId="0" applyNumberFormat="1" applyFont="1" applyFill="1" applyBorder="1" applyAlignment="1">
      <alignment horizontal="left" vertical="center" wrapText="1"/>
    </xf>
    <xf numFmtId="2" fontId="1" fillId="4" borderId="0" xfId="0" applyNumberFormat="1" applyFont="1" applyFill="1" applyBorder="1" applyAlignment="1">
      <alignment horizontal="left" vertical="center" wrapText="1"/>
    </xf>
    <xf numFmtId="2" fontId="1" fillId="0" borderId="0" xfId="0" applyNumberFormat="1" applyFont="1" applyBorder="1" applyAlignment="1">
      <alignment horizontal="center" vertical="center" wrapText="1"/>
    </xf>
    <xf numFmtId="2" fontId="1" fillId="4" borderId="0" xfId="0" applyNumberFormat="1" applyFont="1" applyFill="1" applyBorder="1" applyAlignment="1">
      <alignment horizontal="left" vertical="center" wrapText="1"/>
    </xf>
    <xf numFmtId="0" fontId="3" fillId="0" borderId="0" xfId="0" applyFont="1" applyBorder="1" applyAlignment="1">
      <alignment horizontal="center" vertical="center" wrapText="1"/>
    </xf>
    <xf numFmtId="14" fontId="4" fillId="0" borderId="0" xfId="0" applyNumberFormat="1" applyFont="1" applyBorder="1" applyAlignment="1">
      <alignment horizontal="center" vertical="top" wrapText="1"/>
    </xf>
    <xf numFmtId="14" fontId="1" fillId="0" borderId="0" xfId="0" applyNumberFormat="1" applyFont="1" applyBorder="1" applyAlignment="1">
      <alignment horizontal="center" vertical="top" wrapText="1"/>
    </xf>
    <xf numFmtId="4"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2" fontId="4" fillId="0" borderId="0" xfId="0" applyNumberFormat="1" applyFont="1" applyBorder="1" applyAlignment="1">
      <alignment horizontal="center" vertical="top" wrapText="1"/>
    </xf>
    <xf numFmtId="2" fontId="4" fillId="0" borderId="0" xfId="0" applyNumberFormat="1" applyFont="1" applyFill="1" applyBorder="1" applyAlignment="1">
      <alignment horizontal="center" vertical="top" wrapText="1"/>
    </xf>
    <xf numFmtId="49" fontId="4" fillId="0" borderId="0"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11" fillId="0" borderId="0" xfId="0" applyFont="1" applyBorder="1" applyAlignment="1">
      <alignment horizontal="left" vertical="center" wrapText="1"/>
    </xf>
    <xf numFmtId="2" fontId="9" fillId="0" borderId="0" xfId="0" applyNumberFormat="1" applyFont="1" applyBorder="1" applyAlignment="1">
      <alignment horizontal="center" vertical="center" wrapText="1"/>
    </xf>
    <xf numFmtId="0" fontId="5" fillId="0" borderId="0" xfId="0" applyFont="1" applyBorder="1" applyAlignment="1">
      <alignment horizontal="center" vertical="top" wrapText="1"/>
    </xf>
    <xf numFmtId="2" fontId="5" fillId="0" borderId="0" xfId="0" applyNumberFormat="1" applyFont="1" applyBorder="1" applyAlignment="1">
      <alignment horizontal="center" vertical="top" wrapText="1"/>
    </xf>
    <xf numFmtId="0" fontId="5" fillId="0" borderId="1" xfId="0" applyFont="1" applyBorder="1" applyAlignment="1">
      <alignment horizontal="left" vertical="top" wrapText="1"/>
    </xf>
    <xf numFmtId="2" fontId="5" fillId="0" borderId="6"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0" xfId="0" applyNumberFormat="1" applyFont="1"/>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1" fillId="4" borderId="0" xfId="0" applyNumberFormat="1" applyFont="1" applyFill="1" applyBorder="1" applyAlignment="1">
      <alignment horizontal="left" vertical="center" wrapText="1"/>
    </xf>
    <xf numFmtId="0" fontId="4" fillId="0" borderId="1" xfId="0" applyNumberFormat="1" applyFont="1" applyBorder="1" applyAlignment="1">
      <alignment horizontal="center" vertical="center" wrapText="1"/>
    </xf>
    <xf numFmtId="0" fontId="10" fillId="0" borderId="9" xfId="0" applyFont="1" applyBorder="1" applyAlignment="1">
      <alignment vertical="center" wrapText="1"/>
    </xf>
    <xf numFmtId="2" fontId="1" fillId="0" borderId="0" xfId="0" applyNumberFormat="1" applyFont="1" applyBorder="1" applyAlignment="1">
      <alignment horizontal="center" vertical="top" wrapText="1"/>
    </xf>
    <xf numFmtId="2" fontId="11" fillId="0" borderId="0" xfId="0" applyNumberFormat="1" applyFont="1" applyBorder="1" applyAlignment="1">
      <alignment horizontal="left" vertical="center" wrapText="1"/>
    </xf>
    <xf numFmtId="164" fontId="5" fillId="4" borderId="0" xfId="0" applyNumberFormat="1" applyFont="1" applyFill="1" applyBorder="1" applyAlignment="1">
      <alignment horizontal="left" vertical="center" wrapText="1"/>
    </xf>
    <xf numFmtId="2" fontId="5" fillId="4"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NumberFormat="1" applyFont="1" applyBorder="1" applyAlignment="1">
      <alignment horizontal="center" vertical="center" wrapText="1"/>
    </xf>
    <xf numFmtId="2" fontId="1" fillId="0" borderId="0" xfId="0" applyNumberFormat="1" applyFont="1" applyFill="1" applyBorder="1" applyAlignment="1">
      <alignment horizontal="center" vertical="top" wrapText="1"/>
    </xf>
    <xf numFmtId="2" fontId="11" fillId="0" borderId="0" xfId="0" applyNumberFormat="1" applyFont="1" applyBorder="1" applyAlignment="1">
      <alignment vertical="center" wrapText="1"/>
    </xf>
    <xf numFmtId="2" fontId="13" fillId="4" borderId="0"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left" vertical="center" wrapText="1"/>
    </xf>
    <xf numFmtId="2" fontId="1" fillId="0" borderId="1" xfId="0" applyNumberFormat="1" applyFont="1" applyBorder="1" applyAlignment="1">
      <alignment horizontal="left" vertical="top" wrapText="1"/>
    </xf>
    <xf numFmtId="2" fontId="1" fillId="0" borderId="1" xfId="0" applyNumberFormat="1" applyFont="1" applyBorder="1" applyAlignment="1">
      <alignment horizontal="left" vertical="center" wrapText="1"/>
    </xf>
    <xf numFmtId="2" fontId="5" fillId="3" borderId="1" xfId="0" applyNumberFormat="1" applyFont="1" applyFill="1" applyBorder="1" applyAlignment="1">
      <alignment horizontal="left" vertical="center" wrapText="1"/>
    </xf>
    <xf numFmtId="2" fontId="1" fillId="0" borderId="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3" borderId="6" xfId="0" applyFont="1" applyFill="1" applyBorder="1" applyAlignment="1">
      <alignment horizontal="center" vertical="center" wrapText="1"/>
    </xf>
    <xf numFmtId="2" fontId="5" fillId="0" borderId="10"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2" fontId="5" fillId="4" borderId="10"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0" xfId="0" applyFont="1" applyAlignment="1">
      <alignment horizontal="right" vertical="top" wrapText="1"/>
    </xf>
    <xf numFmtId="0" fontId="8"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2" fontId="1" fillId="4" borderId="0" xfId="0" applyNumberFormat="1" applyFont="1" applyFill="1" applyBorder="1" applyAlignment="1">
      <alignment horizontal="left" vertical="center" wrapText="1"/>
    </xf>
    <xf numFmtId="0" fontId="10" fillId="0" borderId="0" xfId="0" applyFont="1" applyBorder="1" applyAlignment="1">
      <alignment horizontal="left" vertical="top" wrapText="1"/>
    </xf>
    <xf numFmtId="2" fontId="2" fillId="0" borderId="0" xfId="0" applyNumberFormat="1" applyFont="1" applyBorder="1" applyAlignment="1">
      <alignment vertical="center" wrapText="1"/>
    </xf>
    <xf numFmtId="0" fontId="11"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12" fillId="4" borderId="0" xfId="0" applyFont="1" applyFill="1" applyBorder="1" applyAlignment="1">
      <alignment horizontal="left" vertical="center" wrapText="1"/>
    </xf>
    <xf numFmtId="2" fontId="1" fillId="0" borderId="0" xfId="0" applyNumberFormat="1" applyFont="1" applyAlignment="1">
      <alignmen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110"/>
  <sheetViews>
    <sheetView tabSelected="1" zoomScale="130" zoomScaleNormal="130" workbookViewId="0">
      <selection activeCell="F19" sqref="F19"/>
    </sheetView>
  </sheetViews>
  <sheetFormatPr defaultRowHeight="15.75"/>
  <cols>
    <col min="1" max="1" width="7.42578125" style="63" customWidth="1"/>
    <col min="2" max="2" width="50" style="7" customWidth="1"/>
    <col min="3" max="3" width="14.7109375" style="7" customWidth="1"/>
    <col min="4" max="4" width="23.28515625" style="1" customWidth="1"/>
    <col min="5" max="5" width="12.140625" style="1" customWidth="1"/>
    <col min="6" max="6" width="14" style="1" customWidth="1"/>
    <col min="7" max="7" width="12.28515625" style="1" customWidth="1"/>
    <col min="8" max="8" width="14.42578125" style="1" customWidth="1"/>
    <col min="9" max="16384" width="9.140625" style="1"/>
  </cols>
  <sheetData>
    <row r="1" spans="1:8" ht="36.75" customHeight="1">
      <c r="D1" s="102" t="s">
        <v>62</v>
      </c>
      <c r="E1" s="102"/>
      <c r="F1" s="37"/>
      <c r="G1" s="37"/>
      <c r="H1" s="37"/>
    </row>
    <row r="2" spans="1:8" ht="30" customHeight="1">
      <c r="B2" s="19"/>
      <c r="C2" s="19"/>
      <c r="D2" s="102"/>
      <c r="E2" s="102"/>
      <c r="F2" s="37"/>
      <c r="G2" s="37"/>
      <c r="H2" s="37"/>
    </row>
    <row r="3" spans="1:8" ht="6" customHeight="1">
      <c r="B3" s="20"/>
      <c r="C3" s="20"/>
      <c r="D3" s="102"/>
      <c r="E3" s="102"/>
      <c r="F3" s="37"/>
      <c r="G3" s="37"/>
      <c r="H3" s="37"/>
    </row>
    <row r="4" spans="1:8" ht="1.5" customHeight="1">
      <c r="D4" s="102"/>
      <c r="E4" s="102"/>
      <c r="F4" s="37"/>
      <c r="G4" s="37"/>
      <c r="H4" s="37"/>
    </row>
    <row r="5" spans="1:8" ht="71.25" customHeight="1">
      <c r="A5" s="103" t="s">
        <v>97</v>
      </c>
      <c r="B5" s="103"/>
      <c r="C5" s="103"/>
      <c r="D5" s="103"/>
      <c r="E5" s="103"/>
      <c r="F5" s="38"/>
      <c r="G5" s="38"/>
    </row>
    <row r="7" spans="1:8">
      <c r="A7" s="64" t="s">
        <v>0</v>
      </c>
      <c r="B7" s="8" t="s">
        <v>1</v>
      </c>
      <c r="C7" s="2" t="s">
        <v>2</v>
      </c>
      <c r="D7" s="2" t="s">
        <v>3</v>
      </c>
      <c r="E7" s="43"/>
    </row>
    <row r="8" spans="1:8" ht="18.75" customHeight="1">
      <c r="A8" s="65" t="s">
        <v>7</v>
      </c>
      <c r="B8" s="9" t="s">
        <v>4</v>
      </c>
      <c r="C8" s="3" t="s">
        <v>5</v>
      </c>
      <c r="D8" s="11">
        <v>44620</v>
      </c>
      <c r="E8" s="44"/>
      <c r="F8" s="4"/>
      <c r="G8" s="4"/>
      <c r="H8" s="4"/>
    </row>
    <row r="9" spans="1:8" ht="19.5" customHeight="1">
      <c r="A9" s="65" t="s">
        <v>8</v>
      </c>
      <c r="B9" s="9" t="s">
        <v>14</v>
      </c>
      <c r="C9" s="3" t="s">
        <v>5</v>
      </c>
      <c r="D9" s="14">
        <v>44197</v>
      </c>
      <c r="E9" s="45"/>
      <c r="F9" s="4"/>
      <c r="G9" s="4"/>
      <c r="H9" s="4"/>
    </row>
    <row r="10" spans="1:8" ht="18.75" customHeight="1">
      <c r="A10" s="65" t="s">
        <v>9</v>
      </c>
      <c r="B10" s="9" t="s">
        <v>15</v>
      </c>
      <c r="C10" s="3" t="s">
        <v>5</v>
      </c>
      <c r="D10" s="14">
        <v>44561</v>
      </c>
      <c r="E10" s="45"/>
      <c r="F10" s="4"/>
      <c r="G10" s="4"/>
      <c r="H10" s="4"/>
    </row>
    <row r="11" spans="1:8" ht="31.5">
      <c r="A11" s="65">
        <v>4</v>
      </c>
      <c r="B11" s="10" t="s">
        <v>16</v>
      </c>
      <c r="C11" s="3" t="s">
        <v>10</v>
      </c>
      <c r="D11" s="17"/>
      <c r="E11" s="46"/>
      <c r="F11" s="4"/>
      <c r="G11" s="4"/>
      <c r="H11" s="4"/>
    </row>
    <row r="12" spans="1:8">
      <c r="A12" s="65">
        <v>5</v>
      </c>
      <c r="B12" s="6" t="s">
        <v>26</v>
      </c>
      <c r="C12" s="3" t="s">
        <v>10</v>
      </c>
      <c r="D12" s="3">
        <v>0</v>
      </c>
      <c r="E12" s="47"/>
      <c r="F12" s="4"/>
      <c r="G12" s="4"/>
      <c r="H12" s="4"/>
    </row>
    <row r="13" spans="1:8">
      <c r="A13" s="65">
        <v>6</v>
      </c>
      <c r="B13" s="6" t="s">
        <v>27</v>
      </c>
      <c r="C13" s="3" t="s">
        <v>10</v>
      </c>
      <c r="D13" s="17">
        <v>397878.52</v>
      </c>
      <c r="E13" s="46"/>
      <c r="F13" s="4"/>
      <c r="G13" s="4"/>
      <c r="H13" s="4"/>
    </row>
    <row r="14" spans="1:8" ht="31.5">
      <c r="A14" s="65">
        <v>7</v>
      </c>
      <c r="B14" s="10" t="s">
        <v>33</v>
      </c>
      <c r="C14" s="3" t="s">
        <v>10</v>
      </c>
      <c r="D14" s="15">
        <f>D15+D16</f>
        <v>876029.52</v>
      </c>
      <c r="E14" s="48"/>
      <c r="F14" s="4"/>
      <c r="G14" s="4"/>
      <c r="H14" s="4"/>
    </row>
    <row r="15" spans="1:8">
      <c r="A15" s="65">
        <v>8</v>
      </c>
      <c r="B15" s="6" t="s">
        <v>28</v>
      </c>
      <c r="C15" s="3" t="s">
        <v>10</v>
      </c>
      <c r="D15" s="21">
        <v>684464.52</v>
      </c>
      <c r="E15" s="49"/>
      <c r="F15" s="4"/>
      <c r="G15" s="4"/>
      <c r="H15" s="4"/>
    </row>
    <row r="16" spans="1:8">
      <c r="A16" s="65">
        <v>9</v>
      </c>
      <c r="B16" s="6" t="s">
        <v>29</v>
      </c>
      <c r="C16" s="3" t="s">
        <v>10</v>
      </c>
      <c r="D16" s="21">
        <v>191565</v>
      </c>
      <c r="E16" s="49"/>
      <c r="F16" s="4"/>
      <c r="G16" s="4"/>
      <c r="H16" s="4"/>
    </row>
    <row r="17" spans="1:8">
      <c r="A17" s="65">
        <v>10</v>
      </c>
      <c r="B17" s="10" t="s">
        <v>17</v>
      </c>
      <c r="C17" s="3" t="s">
        <v>10</v>
      </c>
      <c r="D17" s="15"/>
      <c r="E17" s="49"/>
      <c r="F17" s="4"/>
      <c r="G17" s="4"/>
      <c r="H17" s="4"/>
    </row>
    <row r="18" spans="1:8">
      <c r="A18" s="65">
        <v>11</v>
      </c>
      <c r="B18" s="6" t="s">
        <v>34</v>
      </c>
      <c r="C18" s="3" t="s">
        <v>10</v>
      </c>
      <c r="D18" s="15">
        <f>D19+D20</f>
        <v>912207.1100000001</v>
      </c>
      <c r="E18" s="49"/>
      <c r="F18" s="4"/>
      <c r="G18" s="4"/>
      <c r="H18" s="4"/>
    </row>
    <row r="19" spans="1:8">
      <c r="A19" s="65">
        <v>12</v>
      </c>
      <c r="B19" s="6" t="s">
        <v>28</v>
      </c>
      <c r="C19" s="3" t="s">
        <v>10</v>
      </c>
      <c r="D19" s="22">
        <v>713426.43</v>
      </c>
      <c r="E19" s="49"/>
      <c r="F19" s="4"/>
      <c r="G19" s="4"/>
      <c r="H19" s="4"/>
    </row>
    <row r="20" spans="1:8">
      <c r="A20" s="65">
        <v>13</v>
      </c>
      <c r="B20" s="6" t="s">
        <v>29</v>
      </c>
      <c r="C20" s="3" t="s">
        <v>10</v>
      </c>
      <c r="D20" s="22">
        <v>198780.68</v>
      </c>
      <c r="E20" s="49"/>
      <c r="F20" s="4"/>
      <c r="G20" s="4"/>
      <c r="H20" s="4"/>
    </row>
    <row r="21" spans="1:8">
      <c r="A21" s="65">
        <v>14</v>
      </c>
      <c r="B21" s="6" t="s">
        <v>35</v>
      </c>
      <c r="C21" s="3" t="s">
        <v>10</v>
      </c>
      <c r="D21" s="3">
        <v>0</v>
      </c>
      <c r="E21" s="47"/>
      <c r="F21" s="4"/>
      <c r="G21" s="4"/>
      <c r="H21" s="4"/>
    </row>
    <row r="22" spans="1:8">
      <c r="A22" s="65">
        <v>15</v>
      </c>
      <c r="B22" s="6" t="s">
        <v>30</v>
      </c>
      <c r="C22" s="3" t="s">
        <v>10</v>
      </c>
      <c r="D22" s="3">
        <v>0</v>
      </c>
      <c r="E22" s="47"/>
      <c r="F22" s="4"/>
      <c r="G22" s="4"/>
      <c r="H22" s="4"/>
    </row>
    <row r="23" spans="1:8" ht="31.5">
      <c r="A23" s="65">
        <v>16</v>
      </c>
      <c r="B23" s="6" t="s">
        <v>31</v>
      </c>
      <c r="C23" s="3" t="s">
        <v>10</v>
      </c>
      <c r="D23" s="3">
        <v>0</v>
      </c>
      <c r="E23" s="47"/>
      <c r="F23" s="4"/>
      <c r="G23" s="4"/>
      <c r="H23" s="4"/>
    </row>
    <row r="24" spans="1:8">
      <c r="A24" s="65">
        <v>17</v>
      </c>
      <c r="B24" s="6" t="s">
        <v>32</v>
      </c>
      <c r="C24" s="3" t="s">
        <v>10</v>
      </c>
      <c r="D24" s="3">
        <v>0</v>
      </c>
      <c r="E24" s="47"/>
      <c r="F24" s="4"/>
      <c r="G24" s="4"/>
      <c r="H24" s="4"/>
    </row>
    <row r="25" spans="1:8">
      <c r="A25" s="65">
        <v>18</v>
      </c>
      <c r="B25" s="10" t="s">
        <v>18</v>
      </c>
      <c r="C25" s="3" t="s">
        <v>10</v>
      </c>
      <c r="D25" s="15">
        <f>D18</f>
        <v>912207.1100000001</v>
      </c>
      <c r="E25" s="48"/>
      <c r="F25" s="4"/>
      <c r="G25" s="4"/>
      <c r="H25" s="4"/>
    </row>
    <row r="26" spans="1:8" ht="31.5">
      <c r="A26" s="65">
        <v>19</v>
      </c>
      <c r="B26" s="10" t="s">
        <v>19</v>
      </c>
      <c r="C26" s="3" t="s">
        <v>10</v>
      </c>
      <c r="D26" s="15"/>
      <c r="E26" s="48"/>
      <c r="F26" s="4"/>
      <c r="G26" s="4"/>
      <c r="H26" s="4"/>
    </row>
    <row r="27" spans="1:8">
      <c r="A27" s="65">
        <v>20</v>
      </c>
      <c r="B27" s="6" t="s">
        <v>24</v>
      </c>
      <c r="C27" s="3" t="s">
        <v>10</v>
      </c>
      <c r="D27" s="3">
        <v>0</v>
      </c>
      <c r="E27" s="47"/>
      <c r="F27" s="116"/>
      <c r="G27" s="4"/>
      <c r="H27" s="4"/>
    </row>
    <row r="28" spans="1:8">
      <c r="A28" s="65">
        <v>21</v>
      </c>
      <c r="B28" s="6" t="s">
        <v>25</v>
      </c>
      <c r="C28" s="3" t="s">
        <v>10</v>
      </c>
      <c r="D28" s="15">
        <v>402040.62</v>
      </c>
      <c r="E28" s="48"/>
      <c r="F28" s="4"/>
      <c r="G28" s="4"/>
      <c r="H28" s="4"/>
    </row>
    <row r="29" spans="1:8">
      <c r="A29" s="51"/>
      <c r="B29" s="50"/>
      <c r="C29" s="47"/>
      <c r="D29" s="48"/>
      <c r="E29" s="48"/>
      <c r="F29" s="4"/>
      <c r="G29" s="4"/>
      <c r="H29" s="4"/>
    </row>
    <row r="30" spans="1:8">
      <c r="A30" s="51"/>
      <c r="B30" s="52" t="s">
        <v>64</v>
      </c>
      <c r="C30" s="53"/>
      <c r="D30" s="54"/>
      <c r="E30" s="55"/>
      <c r="F30" s="4"/>
      <c r="G30" s="4"/>
      <c r="H30" s="4"/>
    </row>
    <row r="31" spans="1:8" ht="21" customHeight="1">
      <c r="A31" s="108" t="s">
        <v>82</v>
      </c>
      <c r="B31" s="108"/>
      <c r="C31" s="108"/>
      <c r="D31" s="108"/>
      <c r="E31" s="109"/>
      <c r="F31" s="4"/>
      <c r="G31" s="4"/>
      <c r="H31" s="4"/>
    </row>
    <row r="32" spans="1:8" ht="78.75">
      <c r="A32" s="61"/>
      <c r="B32" s="23" t="s">
        <v>63</v>
      </c>
      <c r="C32" s="24" t="s">
        <v>83</v>
      </c>
      <c r="D32" s="85" t="s">
        <v>84</v>
      </c>
      <c r="E32" s="87"/>
      <c r="F32" s="4"/>
      <c r="G32" s="4"/>
      <c r="H32" s="4"/>
    </row>
    <row r="33" spans="1:8">
      <c r="A33" s="61">
        <v>1</v>
      </c>
      <c r="B33" s="25" t="s">
        <v>65</v>
      </c>
      <c r="C33" s="24">
        <v>141227.45000000001</v>
      </c>
      <c r="D33" s="86" t="s">
        <v>55</v>
      </c>
      <c r="E33" s="88"/>
      <c r="F33" s="34"/>
      <c r="G33" s="4"/>
      <c r="H33" s="4"/>
    </row>
    <row r="34" spans="1:8">
      <c r="A34" s="61">
        <v>2</v>
      </c>
      <c r="B34" s="25" t="s">
        <v>66</v>
      </c>
      <c r="C34" s="24">
        <v>116117.5</v>
      </c>
      <c r="D34" s="85" t="s">
        <v>76</v>
      </c>
      <c r="E34" s="88"/>
      <c r="F34" s="41"/>
      <c r="G34" s="4"/>
      <c r="H34" s="4"/>
    </row>
    <row r="35" spans="1:8">
      <c r="A35" s="61">
        <v>3</v>
      </c>
      <c r="B35" s="26" t="s">
        <v>67</v>
      </c>
      <c r="C35" s="28">
        <v>38932.67</v>
      </c>
      <c r="D35" s="86" t="s">
        <v>61</v>
      </c>
      <c r="E35" s="88"/>
      <c r="F35" s="41"/>
      <c r="G35" s="4"/>
      <c r="H35" s="4"/>
    </row>
    <row r="36" spans="1:8" ht="47.25">
      <c r="A36" s="61">
        <v>4</v>
      </c>
      <c r="B36" s="26" t="s">
        <v>68</v>
      </c>
      <c r="C36" s="28">
        <v>44462</v>
      </c>
      <c r="D36" s="86" t="s">
        <v>55</v>
      </c>
      <c r="E36" s="89"/>
      <c r="F36" s="41"/>
      <c r="G36" s="4"/>
      <c r="H36" s="4"/>
    </row>
    <row r="37" spans="1:8" ht="94.5">
      <c r="A37" s="61">
        <v>5</v>
      </c>
      <c r="B37" s="26" t="s">
        <v>69</v>
      </c>
      <c r="C37" s="28">
        <v>116014.66</v>
      </c>
      <c r="D37" s="86" t="s">
        <v>55</v>
      </c>
      <c r="E37" s="89"/>
      <c r="F37" s="41"/>
      <c r="G37" s="4"/>
      <c r="H37" s="4"/>
    </row>
    <row r="38" spans="1:8">
      <c r="A38" s="61">
        <v>6</v>
      </c>
      <c r="B38" s="26" t="s">
        <v>70</v>
      </c>
      <c r="C38" s="28">
        <f>6000*2*12+12000</f>
        <v>156000</v>
      </c>
      <c r="D38" s="86" t="s">
        <v>61</v>
      </c>
      <c r="E38" s="88"/>
      <c r="F38" s="41"/>
      <c r="G38" s="4"/>
      <c r="H38" s="4"/>
    </row>
    <row r="39" spans="1:8" ht="31.5">
      <c r="A39" s="61">
        <v>7</v>
      </c>
      <c r="B39" s="25" t="s">
        <v>78</v>
      </c>
      <c r="C39" s="24">
        <v>9368</v>
      </c>
      <c r="D39" s="85" t="s">
        <v>79</v>
      </c>
      <c r="E39" s="89"/>
      <c r="F39" s="41"/>
      <c r="G39" s="4"/>
      <c r="H39" s="4"/>
    </row>
    <row r="40" spans="1:8" ht="31.5">
      <c r="A40" s="61">
        <v>8</v>
      </c>
      <c r="B40" s="26" t="s">
        <v>96</v>
      </c>
      <c r="C40" s="28">
        <v>7108.32</v>
      </c>
      <c r="D40" s="85" t="s">
        <v>71</v>
      </c>
      <c r="E40" s="88"/>
      <c r="F40" s="41"/>
      <c r="G40" s="4"/>
    </row>
    <row r="41" spans="1:8" ht="31.5">
      <c r="A41" s="61">
        <v>9</v>
      </c>
      <c r="B41" s="26" t="s">
        <v>95</v>
      </c>
      <c r="C41" s="57">
        <v>19108.34</v>
      </c>
      <c r="D41" s="86" t="s">
        <v>89</v>
      </c>
      <c r="E41" s="88"/>
      <c r="F41" s="41"/>
      <c r="G41" s="4"/>
    </row>
    <row r="42" spans="1:8" ht="19.5" customHeight="1">
      <c r="A42" s="61">
        <v>10</v>
      </c>
      <c r="B42" s="26" t="s">
        <v>75</v>
      </c>
      <c r="C42" s="28">
        <f>4695*2</f>
        <v>9390</v>
      </c>
      <c r="D42" s="86" t="s">
        <v>85</v>
      </c>
      <c r="E42" s="88"/>
      <c r="F42" s="41"/>
      <c r="G42" s="4"/>
      <c r="H42" s="4"/>
    </row>
    <row r="43" spans="1:8" ht="31.5">
      <c r="A43" s="61">
        <v>11</v>
      </c>
      <c r="B43" s="25" t="s">
        <v>80</v>
      </c>
      <c r="C43" s="28">
        <v>1980</v>
      </c>
      <c r="D43" s="85" t="s">
        <v>86</v>
      </c>
      <c r="E43" s="88"/>
      <c r="F43" s="41"/>
      <c r="G43" s="4"/>
      <c r="H43" s="4"/>
    </row>
    <row r="44" spans="1:8" ht="33" customHeight="1">
      <c r="A44" s="61">
        <v>12</v>
      </c>
      <c r="B44" s="25" t="s">
        <v>72</v>
      </c>
      <c r="C44" s="28">
        <f>475*2</f>
        <v>950</v>
      </c>
      <c r="D44" s="85" t="s">
        <v>116</v>
      </c>
      <c r="E44" s="89"/>
      <c r="F44" s="41"/>
      <c r="G44" s="4"/>
      <c r="H44" s="4"/>
    </row>
    <row r="45" spans="1:8" ht="33" customHeight="1">
      <c r="A45" s="61">
        <v>13</v>
      </c>
      <c r="B45" s="25" t="s">
        <v>122</v>
      </c>
      <c r="C45" s="28">
        <v>9375</v>
      </c>
      <c r="D45" s="85"/>
      <c r="E45" s="89"/>
      <c r="F45" s="84"/>
      <c r="G45" s="4"/>
      <c r="H45" s="4"/>
    </row>
    <row r="46" spans="1:8" ht="114.75" customHeight="1">
      <c r="A46" s="61">
        <v>14</v>
      </c>
      <c r="B46" s="56" t="s">
        <v>87</v>
      </c>
      <c r="C46" s="28">
        <v>15160.2</v>
      </c>
      <c r="D46" s="86" t="s">
        <v>55</v>
      </c>
      <c r="E46" s="89"/>
      <c r="F46" s="41"/>
      <c r="G46" s="4"/>
      <c r="H46" s="4"/>
    </row>
    <row r="47" spans="1:8">
      <c r="A47" s="61">
        <v>15</v>
      </c>
      <c r="B47" s="29" t="s">
        <v>88</v>
      </c>
      <c r="C47" s="58">
        <f>0.1*SUM(C33:C46)</f>
        <v>68519.41399999999</v>
      </c>
      <c r="D47" s="86" t="s">
        <v>55</v>
      </c>
      <c r="E47" s="89"/>
      <c r="F47" s="41"/>
      <c r="G47" s="4"/>
      <c r="H47" s="4"/>
    </row>
    <row r="48" spans="1:8" ht="29.25" customHeight="1">
      <c r="A48" s="62"/>
      <c r="B48" s="71"/>
      <c r="C48" s="72"/>
      <c r="D48" s="73"/>
      <c r="E48" s="74"/>
      <c r="F48" s="41"/>
      <c r="G48" s="4"/>
      <c r="H48" s="4"/>
    </row>
    <row r="49" spans="1:8" ht="20.25" customHeight="1">
      <c r="A49" s="111" t="s">
        <v>90</v>
      </c>
      <c r="B49" s="111"/>
      <c r="C49" s="111"/>
      <c r="D49" s="111"/>
      <c r="E49" s="69"/>
      <c r="G49" s="4"/>
      <c r="H49" s="4"/>
    </row>
    <row r="50" spans="1:8" ht="30.75" customHeight="1">
      <c r="A50" s="112" t="s">
        <v>93</v>
      </c>
      <c r="B50" s="112"/>
      <c r="C50" s="70">
        <v>-45758.989999999976</v>
      </c>
      <c r="D50" s="41"/>
      <c r="E50" s="41"/>
      <c r="F50" s="4"/>
      <c r="G50" s="4"/>
      <c r="H50" s="4"/>
    </row>
    <row r="51" spans="1:8" ht="21" customHeight="1">
      <c r="A51" s="112" t="s">
        <v>98</v>
      </c>
      <c r="B51" s="112"/>
      <c r="C51" s="70">
        <f>D16</f>
        <v>191565</v>
      </c>
      <c r="D51" s="41"/>
      <c r="E51" s="41"/>
      <c r="F51" s="4"/>
      <c r="G51" s="4"/>
      <c r="H51" s="4"/>
    </row>
    <row r="52" spans="1:8" ht="25.5" customHeight="1">
      <c r="A52" s="112" t="s">
        <v>99</v>
      </c>
      <c r="B52" s="112"/>
      <c r="C52" s="70">
        <f>D20</f>
        <v>198780.68</v>
      </c>
      <c r="D52" s="41"/>
      <c r="E52" s="41"/>
      <c r="F52" s="4"/>
      <c r="G52" s="4"/>
      <c r="H52" s="4"/>
    </row>
    <row r="53" spans="1:8" ht="15.75" customHeight="1">
      <c r="A53" s="113" t="s">
        <v>91</v>
      </c>
      <c r="B53" s="113"/>
      <c r="C53" s="113"/>
      <c r="D53" s="113"/>
      <c r="E53" s="113"/>
      <c r="F53" s="113"/>
      <c r="G53" s="4"/>
      <c r="H53" s="4"/>
    </row>
    <row r="54" spans="1:8" ht="78.75">
      <c r="A54" s="68"/>
      <c r="B54" s="27" t="s">
        <v>63</v>
      </c>
      <c r="C54" s="24" t="s">
        <v>83</v>
      </c>
      <c r="D54" s="85" t="s">
        <v>92</v>
      </c>
      <c r="E54" s="87"/>
      <c r="F54" s="36"/>
      <c r="G54" s="4"/>
      <c r="H54" s="4"/>
    </row>
    <row r="55" spans="1:8" ht="44.25" customHeight="1">
      <c r="A55" s="61">
        <v>1</v>
      </c>
      <c r="B55" s="26" t="s">
        <v>100</v>
      </c>
      <c r="C55" s="81">
        <v>2375</v>
      </c>
      <c r="D55" s="86" t="s">
        <v>101</v>
      </c>
      <c r="E55" s="93"/>
      <c r="F55" s="18"/>
      <c r="G55" s="4"/>
      <c r="H55" s="4"/>
    </row>
    <row r="56" spans="1:8" ht="134.25" customHeight="1">
      <c r="A56" s="61">
        <v>2</v>
      </c>
      <c r="B56" s="35" t="s">
        <v>102</v>
      </c>
      <c r="C56" s="81">
        <v>19780</v>
      </c>
      <c r="D56" s="90"/>
      <c r="E56" s="94"/>
      <c r="F56" s="4"/>
      <c r="G56" s="4"/>
      <c r="H56" s="4"/>
    </row>
    <row r="57" spans="1:8" ht="26.25" customHeight="1">
      <c r="A57" s="61">
        <v>3</v>
      </c>
      <c r="B57" s="35" t="s">
        <v>110</v>
      </c>
      <c r="C57" s="81">
        <v>986</v>
      </c>
      <c r="D57" s="91" t="s">
        <v>103</v>
      </c>
      <c r="E57" s="94"/>
      <c r="F57" s="4"/>
      <c r="G57" s="4"/>
      <c r="H57" s="4"/>
    </row>
    <row r="58" spans="1:8" ht="24" customHeight="1">
      <c r="A58" s="61">
        <v>4</v>
      </c>
      <c r="B58" s="35" t="s">
        <v>111</v>
      </c>
      <c r="C58" s="81">
        <v>759</v>
      </c>
      <c r="D58" s="91" t="s">
        <v>103</v>
      </c>
      <c r="E58" s="94"/>
      <c r="F58" s="4"/>
      <c r="G58" s="4"/>
      <c r="H58" s="4"/>
    </row>
    <row r="59" spans="1:8" ht="33" customHeight="1">
      <c r="A59" s="61">
        <v>5</v>
      </c>
      <c r="B59" s="35" t="s">
        <v>112</v>
      </c>
      <c r="C59" s="81">
        <v>4387</v>
      </c>
      <c r="D59" s="91"/>
      <c r="E59" s="94"/>
      <c r="F59" s="4"/>
      <c r="G59" s="4"/>
      <c r="H59" s="4"/>
    </row>
    <row r="60" spans="1:8" ht="21.75" customHeight="1">
      <c r="A60" s="61">
        <v>6</v>
      </c>
      <c r="B60" s="35" t="s">
        <v>104</v>
      </c>
      <c r="C60" s="81">
        <v>1265</v>
      </c>
      <c r="D60" s="91"/>
      <c r="E60" s="94"/>
      <c r="F60" s="4"/>
      <c r="G60" s="4"/>
      <c r="H60" s="4"/>
    </row>
    <row r="61" spans="1:8" ht="36.75" customHeight="1">
      <c r="A61" s="61">
        <v>7</v>
      </c>
      <c r="B61" s="35" t="s">
        <v>124</v>
      </c>
      <c r="C61" s="81">
        <v>15590</v>
      </c>
      <c r="D61" s="91" t="s">
        <v>125</v>
      </c>
      <c r="E61" s="94"/>
      <c r="F61" s="4"/>
      <c r="G61" s="4"/>
      <c r="H61" s="4"/>
    </row>
    <row r="62" spans="1:8" ht="27.75" customHeight="1">
      <c r="A62" s="61">
        <v>8</v>
      </c>
      <c r="B62" s="35" t="s">
        <v>123</v>
      </c>
      <c r="C62" s="81">
        <v>1000</v>
      </c>
      <c r="D62" s="91" t="s">
        <v>125</v>
      </c>
      <c r="E62" s="94"/>
      <c r="F62" s="4"/>
      <c r="G62" s="4"/>
      <c r="H62" s="4"/>
    </row>
    <row r="63" spans="1:8" ht="61.5" customHeight="1">
      <c r="A63" s="61">
        <v>9</v>
      </c>
      <c r="B63" s="35" t="s">
        <v>114</v>
      </c>
      <c r="C63" s="81">
        <v>2975</v>
      </c>
      <c r="D63" s="91" t="s">
        <v>113</v>
      </c>
      <c r="E63" s="94"/>
      <c r="F63" s="4"/>
      <c r="G63" s="4"/>
      <c r="H63" s="4"/>
    </row>
    <row r="64" spans="1:8" ht="303" customHeight="1">
      <c r="A64" s="61">
        <v>10</v>
      </c>
      <c r="B64" s="25" t="s">
        <v>105</v>
      </c>
      <c r="C64" s="82">
        <v>7675</v>
      </c>
      <c r="D64" s="85" t="s">
        <v>106</v>
      </c>
      <c r="E64" s="94"/>
      <c r="F64" s="4"/>
      <c r="G64" s="4"/>
      <c r="H64" s="4"/>
    </row>
    <row r="65" spans="1:8" ht="34.5" customHeight="1">
      <c r="A65" s="61">
        <v>11</v>
      </c>
      <c r="B65" s="25" t="s">
        <v>117</v>
      </c>
      <c r="C65" s="82">
        <v>24675</v>
      </c>
      <c r="D65" s="85" t="s">
        <v>118</v>
      </c>
      <c r="E65" s="94"/>
      <c r="F65" s="4"/>
      <c r="G65" s="4"/>
      <c r="H65" s="4"/>
    </row>
    <row r="66" spans="1:8" ht="54.75" customHeight="1">
      <c r="A66" s="61">
        <v>12</v>
      </c>
      <c r="B66" s="25" t="s">
        <v>119</v>
      </c>
      <c r="C66" s="82">
        <v>3870</v>
      </c>
      <c r="D66" s="85" t="s">
        <v>120</v>
      </c>
      <c r="E66" s="94"/>
      <c r="F66" s="4"/>
      <c r="G66" s="4"/>
      <c r="H66" s="4"/>
    </row>
    <row r="67" spans="1:8" ht="33.75" customHeight="1">
      <c r="A67" s="61">
        <v>13</v>
      </c>
      <c r="B67" s="25" t="s">
        <v>94</v>
      </c>
      <c r="C67" s="82">
        <f>46*945</f>
        <v>43470</v>
      </c>
      <c r="D67" s="85" t="s">
        <v>121</v>
      </c>
      <c r="E67" s="94"/>
      <c r="F67" s="4"/>
      <c r="G67" s="4"/>
      <c r="H67" s="4"/>
    </row>
    <row r="68" spans="1:8" ht="30.75" customHeight="1">
      <c r="A68" s="61">
        <v>14</v>
      </c>
      <c r="B68" s="25" t="s">
        <v>115</v>
      </c>
      <c r="C68" s="82">
        <f>1670*2</f>
        <v>3340</v>
      </c>
      <c r="D68" s="85" t="s">
        <v>116</v>
      </c>
      <c r="E68" s="94"/>
      <c r="F68" s="4"/>
      <c r="G68" s="4"/>
      <c r="H68" s="4"/>
    </row>
    <row r="69" spans="1:8" ht="295.5" customHeight="1">
      <c r="A69" s="61">
        <v>15</v>
      </c>
      <c r="B69" s="35" t="s">
        <v>107</v>
      </c>
      <c r="C69" s="81">
        <v>9880</v>
      </c>
      <c r="D69" s="85" t="s">
        <v>108</v>
      </c>
      <c r="E69" s="94"/>
      <c r="F69" s="4"/>
      <c r="G69" s="4"/>
      <c r="H69" s="4"/>
    </row>
    <row r="70" spans="1:8" ht="31.5">
      <c r="A70" s="61">
        <v>16</v>
      </c>
      <c r="B70" s="39" t="s">
        <v>109</v>
      </c>
      <c r="C70" s="83">
        <f>SUM(C55:C69)</f>
        <v>142027</v>
      </c>
      <c r="D70" s="92"/>
      <c r="E70" s="95"/>
      <c r="F70" s="4"/>
      <c r="G70" s="4"/>
      <c r="H70" s="4"/>
    </row>
    <row r="71" spans="1:8" ht="30" customHeight="1">
      <c r="A71" s="75"/>
      <c r="B71" s="114" t="s">
        <v>126</v>
      </c>
      <c r="C71" s="114"/>
      <c r="D71" s="76">
        <f>C52-C70</f>
        <v>56753.679999999993</v>
      </c>
      <c r="E71" s="59"/>
      <c r="F71" s="4"/>
      <c r="G71" s="4"/>
      <c r="H71" s="4"/>
    </row>
    <row r="72" spans="1:8" ht="31.5" customHeight="1">
      <c r="A72" s="75"/>
      <c r="B72" s="115" t="s">
        <v>127</v>
      </c>
      <c r="C72" s="115"/>
      <c r="D72" s="77">
        <f>D71+C50</f>
        <v>10994.690000000017</v>
      </c>
      <c r="E72" s="59"/>
      <c r="F72" s="4"/>
      <c r="G72" s="4"/>
      <c r="H72" s="4"/>
    </row>
    <row r="73" spans="1:8">
      <c r="A73" s="78"/>
      <c r="B73" s="79"/>
      <c r="C73" s="80"/>
      <c r="D73" s="60"/>
      <c r="E73" s="59"/>
      <c r="F73" s="4"/>
      <c r="G73" s="4"/>
      <c r="H73" s="4"/>
    </row>
    <row r="74" spans="1:8">
      <c r="A74" s="110" t="s">
        <v>81</v>
      </c>
      <c r="B74" s="110"/>
      <c r="C74" s="110"/>
      <c r="D74" s="110"/>
      <c r="E74" s="110"/>
      <c r="F74" s="4"/>
      <c r="G74" s="4"/>
      <c r="H74" s="4"/>
    </row>
    <row r="75" spans="1:8">
      <c r="A75" s="110"/>
      <c r="B75" s="110"/>
      <c r="C75" s="110"/>
      <c r="D75" s="110"/>
      <c r="E75" s="110"/>
      <c r="F75" s="4"/>
      <c r="G75" s="4"/>
      <c r="H75" s="4"/>
    </row>
    <row r="76" spans="1:8">
      <c r="A76" s="66"/>
      <c r="B76" s="40"/>
      <c r="C76" s="42"/>
      <c r="D76" s="40"/>
      <c r="E76" s="40"/>
      <c r="F76" s="4"/>
      <c r="G76" s="4"/>
      <c r="H76" s="4"/>
    </row>
    <row r="77" spans="1:8" ht="28.5" customHeight="1">
      <c r="A77" s="104" t="s">
        <v>36</v>
      </c>
      <c r="B77" s="104"/>
      <c r="C77" s="104"/>
      <c r="D77" s="104"/>
      <c r="E77" s="104"/>
    </row>
    <row r="78" spans="1:8">
      <c r="A78" s="67"/>
      <c r="B78" s="30" t="s">
        <v>37</v>
      </c>
      <c r="C78" s="30"/>
      <c r="D78" s="13" t="s">
        <v>6</v>
      </c>
      <c r="E78" s="23">
        <v>0</v>
      </c>
    </row>
    <row r="79" spans="1:8">
      <c r="A79" s="67"/>
      <c r="B79" s="30" t="s">
        <v>38</v>
      </c>
      <c r="C79" s="30"/>
      <c r="D79" s="13" t="s">
        <v>6</v>
      </c>
      <c r="E79" s="23">
        <v>70020</v>
      </c>
    </row>
    <row r="80" spans="1:8" ht="31.5">
      <c r="A80" s="67"/>
      <c r="B80" s="30" t="s">
        <v>39</v>
      </c>
      <c r="C80" s="30"/>
      <c r="D80" s="13" t="s">
        <v>6</v>
      </c>
      <c r="E80" s="23">
        <v>0</v>
      </c>
    </row>
    <row r="81" spans="1:8">
      <c r="A81" s="67"/>
      <c r="B81" s="30" t="s">
        <v>40</v>
      </c>
      <c r="C81" s="30"/>
      <c r="D81" s="13" t="s">
        <v>10</v>
      </c>
      <c r="E81" s="23">
        <v>0</v>
      </c>
    </row>
    <row r="82" spans="1:8" ht="28.5" customHeight="1">
      <c r="A82" s="104" t="s">
        <v>20</v>
      </c>
      <c r="B82" s="104"/>
      <c r="C82" s="104"/>
      <c r="D82" s="104"/>
      <c r="E82" s="104"/>
    </row>
    <row r="83" spans="1:8" ht="31.5">
      <c r="A83" s="67"/>
      <c r="B83" s="31" t="s">
        <v>21</v>
      </c>
      <c r="C83" s="31"/>
      <c r="D83" s="13" t="s">
        <v>10</v>
      </c>
      <c r="E83" s="24"/>
    </row>
    <row r="84" spans="1:8">
      <c r="A84" s="67"/>
      <c r="B84" s="30" t="s">
        <v>26</v>
      </c>
      <c r="C84" s="30"/>
      <c r="D84" s="13" t="s">
        <v>10</v>
      </c>
      <c r="E84" s="24">
        <v>0</v>
      </c>
    </row>
    <row r="85" spans="1:8">
      <c r="A85" s="67"/>
      <c r="B85" s="30" t="s">
        <v>27</v>
      </c>
      <c r="C85" s="30"/>
      <c r="D85" s="13" t="s">
        <v>10</v>
      </c>
      <c r="E85" s="24">
        <v>341025.04</v>
      </c>
    </row>
    <row r="86" spans="1:8" ht="31.5">
      <c r="A86" s="67"/>
      <c r="B86" s="31" t="s">
        <v>22</v>
      </c>
      <c r="C86" s="31"/>
      <c r="D86" s="13" t="s">
        <v>10</v>
      </c>
      <c r="E86" s="24"/>
    </row>
    <row r="87" spans="1:8">
      <c r="A87" s="67"/>
      <c r="B87" s="30" t="s">
        <v>26</v>
      </c>
      <c r="C87" s="30"/>
      <c r="D87" s="13" t="s">
        <v>10</v>
      </c>
      <c r="E87" s="24">
        <v>0</v>
      </c>
    </row>
    <row r="88" spans="1:8">
      <c r="A88" s="67"/>
      <c r="B88" s="30" t="s">
        <v>27</v>
      </c>
      <c r="C88" s="30"/>
      <c r="D88" s="13" t="s">
        <v>10</v>
      </c>
      <c r="E88" s="24">
        <v>410542.03</v>
      </c>
    </row>
    <row r="89" spans="1:8" ht="35.25" customHeight="1">
      <c r="A89" s="104" t="s">
        <v>41</v>
      </c>
      <c r="B89" s="104"/>
      <c r="C89" s="104"/>
      <c r="D89" s="104"/>
      <c r="E89" s="104"/>
    </row>
    <row r="90" spans="1:8" ht="47.25">
      <c r="A90" s="105"/>
      <c r="B90" s="31" t="s">
        <v>12</v>
      </c>
      <c r="C90" s="31"/>
      <c r="D90" s="13" t="s">
        <v>5</v>
      </c>
      <c r="E90" s="23" t="s">
        <v>60</v>
      </c>
      <c r="F90" s="5" t="s">
        <v>56</v>
      </c>
      <c r="G90" s="5" t="s">
        <v>57</v>
      </c>
      <c r="H90" s="5" t="s">
        <v>58</v>
      </c>
    </row>
    <row r="91" spans="1:8">
      <c r="A91" s="106"/>
      <c r="B91" s="31" t="s">
        <v>11</v>
      </c>
      <c r="C91" s="31"/>
      <c r="D91" s="13" t="s">
        <v>5</v>
      </c>
      <c r="E91" s="23" t="s">
        <v>54</v>
      </c>
      <c r="F91" s="5" t="s">
        <v>54</v>
      </c>
      <c r="G91" s="5" t="s">
        <v>54</v>
      </c>
      <c r="H91" s="5" t="s">
        <v>59</v>
      </c>
    </row>
    <row r="92" spans="1:8">
      <c r="A92" s="106"/>
      <c r="B92" s="31" t="s">
        <v>23</v>
      </c>
      <c r="C92" s="31"/>
      <c r="D92" s="13" t="s">
        <v>13</v>
      </c>
      <c r="E92" s="23">
        <f>F92+G92</f>
        <v>10209.33</v>
      </c>
      <c r="F92" s="5">
        <v>6205.91</v>
      </c>
      <c r="G92" s="5">
        <v>4003.42</v>
      </c>
      <c r="H92" s="5">
        <v>1150.4000000000001</v>
      </c>
    </row>
    <row r="93" spans="1:8">
      <c r="A93" s="106"/>
      <c r="B93" s="31" t="s">
        <v>42</v>
      </c>
      <c r="C93" s="31"/>
      <c r="D93" s="13" t="s">
        <v>10</v>
      </c>
      <c r="E93" s="32">
        <v>112569.7</v>
      </c>
      <c r="F93" s="16">
        <v>66120.02</v>
      </c>
      <c r="G93" s="16">
        <v>290438.03999999998</v>
      </c>
      <c r="H93" s="16">
        <v>1204840.72</v>
      </c>
    </row>
    <row r="94" spans="1:8">
      <c r="A94" s="106"/>
      <c r="B94" s="30" t="s">
        <v>43</v>
      </c>
      <c r="C94" s="30"/>
      <c r="D94" s="13" t="s">
        <v>10</v>
      </c>
      <c r="E94" s="33">
        <f>64025.11+37687.58</f>
        <v>101712.69</v>
      </c>
      <c r="F94" s="17">
        <v>59976.09</v>
      </c>
      <c r="G94" s="17">
        <v>254974.83</v>
      </c>
      <c r="H94" s="17">
        <v>1039824.32</v>
      </c>
    </row>
    <row r="95" spans="1:8">
      <c r="A95" s="106"/>
      <c r="B95" s="30" t="s">
        <v>44</v>
      </c>
      <c r="C95" s="30"/>
      <c r="D95" s="13" t="s">
        <v>10</v>
      </c>
      <c r="E95" s="33">
        <f>E93-E94</f>
        <v>10857.009999999995</v>
      </c>
      <c r="F95" s="17">
        <f>F93-F94</f>
        <v>6143.9300000000076</v>
      </c>
      <c r="G95" s="17">
        <f>G93-G94</f>
        <v>35463.209999999992</v>
      </c>
      <c r="H95" s="17">
        <f>H93-H94</f>
        <v>165016.40000000002</v>
      </c>
    </row>
    <row r="96" spans="1:8" ht="31.5">
      <c r="A96" s="106"/>
      <c r="B96" s="30" t="s">
        <v>47</v>
      </c>
      <c r="C96" s="30"/>
      <c r="D96" s="13" t="s">
        <v>10</v>
      </c>
      <c r="E96" s="99" t="s">
        <v>77</v>
      </c>
      <c r="F96" s="100"/>
      <c r="G96" s="100"/>
      <c r="H96" s="101"/>
    </row>
    <row r="97" spans="1:8" ht="31.5">
      <c r="A97" s="106"/>
      <c r="B97" s="30" t="s">
        <v>46</v>
      </c>
      <c r="C97" s="30"/>
      <c r="D97" s="13" t="s">
        <v>10</v>
      </c>
      <c r="E97" s="99" t="s">
        <v>77</v>
      </c>
      <c r="F97" s="100"/>
      <c r="G97" s="100"/>
      <c r="H97" s="101"/>
    </row>
    <row r="98" spans="1:8" ht="31.5">
      <c r="A98" s="106"/>
      <c r="B98" s="30" t="s">
        <v>45</v>
      </c>
      <c r="C98" s="30"/>
      <c r="D98" s="13" t="s">
        <v>10</v>
      </c>
      <c r="E98" s="99" t="s">
        <v>77</v>
      </c>
      <c r="F98" s="100"/>
      <c r="G98" s="100"/>
      <c r="H98" s="101"/>
    </row>
    <row r="99" spans="1:8" ht="31.5">
      <c r="A99" s="107"/>
      <c r="B99" s="31" t="s">
        <v>48</v>
      </c>
      <c r="C99" s="31"/>
      <c r="D99" s="13" t="s">
        <v>10</v>
      </c>
      <c r="E99" s="32">
        <v>0</v>
      </c>
      <c r="F99" s="32">
        <v>0</v>
      </c>
      <c r="G99" s="32">
        <v>0</v>
      </c>
      <c r="H99" s="32">
        <v>0</v>
      </c>
    </row>
    <row r="100" spans="1:8" ht="33.75" customHeight="1">
      <c r="A100" s="96" t="s">
        <v>49</v>
      </c>
      <c r="B100" s="97"/>
      <c r="C100" s="97"/>
      <c r="D100" s="97"/>
      <c r="E100" s="98"/>
    </row>
    <row r="101" spans="1:8">
      <c r="A101" s="67"/>
      <c r="B101" s="30" t="s">
        <v>37</v>
      </c>
      <c r="C101" s="30"/>
      <c r="D101" s="13" t="s">
        <v>6</v>
      </c>
      <c r="E101" s="33">
        <v>0</v>
      </c>
    </row>
    <row r="102" spans="1:8">
      <c r="A102" s="67"/>
      <c r="B102" s="30" t="s">
        <v>38</v>
      </c>
      <c r="C102" s="30"/>
      <c r="D102" s="13" t="s">
        <v>6</v>
      </c>
      <c r="E102" s="23">
        <v>0</v>
      </c>
    </row>
    <row r="103" spans="1:8" ht="31.5">
      <c r="A103" s="67"/>
      <c r="B103" s="30" t="s">
        <v>39</v>
      </c>
      <c r="C103" s="30"/>
      <c r="D103" s="13" t="s">
        <v>6</v>
      </c>
      <c r="E103" s="12">
        <v>0</v>
      </c>
    </row>
    <row r="104" spans="1:8">
      <c r="A104" s="67"/>
      <c r="B104" s="30" t="s">
        <v>40</v>
      </c>
      <c r="C104" s="30"/>
      <c r="D104" s="13" t="s">
        <v>10</v>
      </c>
      <c r="E104" s="23">
        <v>0</v>
      </c>
    </row>
    <row r="105" spans="1:8" ht="33" customHeight="1">
      <c r="A105" s="96" t="s">
        <v>50</v>
      </c>
      <c r="B105" s="97"/>
      <c r="C105" s="97"/>
      <c r="D105" s="97"/>
      <c r="E105" s="98"/>
    </row>
    <row r="106" spans="1:8" ht="31.5">
      <c r="A106" s="67"/>
      <c r="B106" s="30" t="s">
        <v>51</v>
      </c>
      <c r="C106" s="30"/>
      <c r="D106" s="13" t="s">
        <v>6</v>
      </c>
      <c r="E106" s="23">
        <v>0</v>
      </c>
    </row>
    <row r="107" spans="1:8">
      <c r="A107" s="67"/>
      <c r="B107" s="30" t="s">
        <v>52</v>
      </c>
      <c r="C107" s="30"/>
      <c r="D107" s="13" t="s">
        <v>6</v>
      </c>
      <c r="E107" s="23">
        <v>0</v>
      </c>
    </row>
    <row r="108" spans="1:8" ht="31.5">
      <c r="A108" s="67"/>
      <c r="B108" s="30" t="s">
        <v>53</v>
      </c>
      <c r="C108" s="30"/>
      <c r="D108" s="13" t="s">
        <v>10</v>
      </c>
      <c r="E108" s="12">
        <v>0</v>
      </c>
    </row>
    <row r="109" spans="1:8">
      <c r="B109" s="1"/>
      <c r="C109" s="1"/>
    </row>
    <row r="110" spans="1:8">
      <c r="B110" s="1" t="s">
        <v>73</v>
      </c>
      <c r="C110" s="1"/>
      <c r="E110" s="1" t="s">
        <v>74</v>
      </c>
    </row>
  </sheetData>
  <mergeCells count="20">
    <mergeCell ref="D1:E4"/>
    <mergeCell ref="A5:E5"/>
    <mergeCell ref="A82:E82"/>
    <mergeCell ref="A89:E89"/>
    <mergeCell ref="A90:A99"/>
    <mergeCell ref="A31:E31"/>
    <mergeCell ref="A77:E77"/>
    <mergeCell ref="A74:E75"/>
    <mergeCell ref="A49:D49"/>
    <mergeCell ref="A50:B50"/>
    <mergeCell ref="A51:B51"/>
    <mergeCell ref="A52:B52"/>
    <mergeCell ref="A53:F53"/>
    <mergeCell ref="B71:C71"/>
    <mergeCell ref="B72:C72"/>
    <mergeCell ref="A100:E100"/>
    <mergeCell ref="A105:E105"/>
    <mergeCell ref="E96:H96"/>
    <mergeCell ref="E97:H97"/>
    <mergeCell ref="E98:H98"/>
  </mergeCell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2022-03-31T06:45:12Z</dcterms:modified>
</cp:coreProperties>
</file>