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G78" i="12" l="1"/>
  <c r="E78" i="12"/>
  <c r="D78" i="12"/>
  <c r="F77" i="12"/>
  <c r="F76" i="12"/>
  <c r="F78" i="12" s="1"/>
  <c r="D75" i="12"/>
  <c r="D50" i="12" l="1"/>
  <c r="C54" i="12" l="1"/>
  <c r="C55" i="12" s="1"/>
  <c r="C56" i="12" s="1"/>
  <c r="C57" i="12" s="1"/>
  <c r="C44" i="12" l="1"/>
  <c r="C45" i="12" s="1"/>
  <c r="D24" i="12"/>
  <c r="D17" i="12"/>
  <c r="D16" i="12" s="1"/>
  <c r="D15" i="12"/>
  <c r="D49" i="12" s="1"/>
  <c r="D14" i="12"/>
  <c r="D13" i="12" l="1"/>
  <c r="H78" i="12" l="1"/>
  <c r="D36" i="5" l="1"/>
</calcChain>
</file>

<file path=xl/sharedStrings.xml><?xml version="1.0" encoding="utf-8"?>
<sst xmlns="http://schemas.openxmlformats.org/spreadsheetml/2006/main" count="941" uniqueCount="341">
  <si>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</si>
  <si>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</si>
  <si>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</si>
  <si>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</si>
  <si>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</si>
  <si>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</si>
  <si>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</si>
  <si>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</si>
  <si>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</si>
  <si>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</si>
  <si>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</si>
  <si>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</si>
  <si>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</si>
  <si>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</si>
  <si>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</si>
  <si>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</si>
  <si>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</si>
  <si>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</si>
  <si>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</si>
  <si>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</si>
  <si>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</si>
  <si>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</si>
  <si>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</si>
  <si>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</si>
  <si>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</si>
  <si>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</si>
  <si>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</si>
  <si>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</si>
  <si>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</si>
  <si>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</si>
  <si>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</si>
  <si>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</si>
  <si>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</si>
  <si>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</si>
  <si>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</si>
  <si>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</si>
  <si>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</si>
  <si>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</si>
  <si>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</si>
  <si>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</si>
  <si>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</si>
  <si>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</si>
  <si>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</si>
  <si>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</si>
  <si>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</si>
  <si>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</si>
  <si>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</si>
  <si>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</si>
  <si>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</si>
  <si>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</si>
  <si>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</si>
  <si>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</si>
  <si>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</si>
  <si>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</si>
  <si>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</si>
  <si>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</si>
  <si>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</si>
  <si>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</si>
  <si>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</si>
  <si>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</si>
  <si>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</si>
  <si>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</si>
  <si>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</si>
  <si>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</si>
  <si>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</si>
  <si>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</si>
  <si>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</si>
  <si>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</si>
  <si>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</si>
  <si>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</si>
  <si>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</si>
  <si>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</si>
  <si>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</si>
  <si>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</si>
  <si>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</si>
  <si>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</si>
  <si>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</si>
  <si>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</si>
  <si>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</si>
  <si>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</si>
  <si>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</si>
  <si>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</si>
  <si>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</si>
  <si>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</si>
  <si>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</si>
  <si>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</si>
  <si>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</si>
  <si>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</si>
  <si>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</si>
  <si>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</si>
  <si>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</si>
  <si>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</si>
  <si>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</si>
  <si>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</si>
  <si>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</si>
  <si>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</si>
  <si>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</si>
  <si>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</si>
  <si>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</si>
  <si>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</si>
  <si>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</si>
  <si>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</si>
  <si>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</si>
  <si>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</si>
  <si>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</si>
  <si>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</si>
  <si>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</si>
  <si>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</si>
  <si>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</si>
  <si>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</si>
  <si>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</si>
  <si>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</si>
  <si>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</si>
  <si>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</si>
  <si>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</si>
  <si>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</si>
  <si>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</si>
  <si>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</si>
  <si>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</si>
  <si>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</si>
  <si>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</si>
  <si>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</si>
  <si>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</si>
  <si>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</si>
  <si>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</si>
  <si>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</si>
  <si>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</si>
  <si>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</si>
  <si>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</si>
  <si>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</si>
  <si>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</si>
  <si>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</si>
  <si>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</si>
  <si>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</si>
  <si>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</si>
  <si>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</si>
  <si>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</si>
  <si>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</si>
  <si>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</si>
  <si>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</si>
  <si>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</si>
  <si>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</si>
  <si>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</si>
  <si>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</si>
  <si>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</si>
  <si>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</si>
  <si>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</si>
  <si>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</si>
  <si>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</si>
  <si>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</si>
  <si>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</si>
  <si>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</si>
  <si>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</si>
  <si>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</si>
  <si>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</si>
  <si>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</si>
  <si>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</si>
  <si>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</si>
  <si>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</si>
  <si>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</si>
  <si>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</si>
  <si>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</si>
  <si>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</si>
  <si>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</si>
  <si>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</si>
  <si>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</si>
  <si>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</si>
  <si>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</si>
  <si>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</si>
  <si>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</si>
  <si>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</si>
  <si>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</si>
  <si>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</si>
  <si>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</si>
  <si>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</si>
  <si>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</si>
  <si>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</si>
  <si>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</si>
  <si>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</si>
  <si>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</si>
  <si>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</si>
  <si>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</si>
  <si>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</si>
  <si>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</si>
  <si>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</si>
  <si>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</si>
  <si>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</si>
  <si>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</si>
  <si>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</si>
  <si>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</si>
  <si>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</si>
  <si>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</si>
  <si>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</si>
  <si>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</si>
  <si>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</si>
  <si>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</si>
  <si>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</si>
  <si>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</si>
  <si>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</si>
  <si>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</si>
  <si>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</si>
  <si>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</si>
  <si>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</si>
  <si>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</si>
  <si>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</si>
  <si>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</si>
  <si>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</si>
  <si>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</si>
  <si>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</si>
  <si>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</si>
  <si>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</si>
  <si>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</si>
  <si>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</si>
  <si>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</si>
  <si>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</si>
  <si>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</si>
  <si>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</si>
  <si>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</si>
  <si>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</si>
  <si>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</si>
  <si>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</si>
  <si>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</si>
  <si>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</si>
  <si>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</si>
  <si>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</si>
  <si>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</si>
  <si>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</si>
  <si>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</si>
  <si>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</si>
  <si>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</si>
  <si>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</si>
  <si>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</si>
  <si>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</si>
  <si>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</si>
  <si>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</si>
  <si>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</si>
  <si>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</si>
  <si>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</si>
  <si>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</si>
  <si>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</si>
  <si>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</si>
  <si>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</si>
  <si>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</si>
  <si>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</si>
  <si>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</si>
  <si>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</si>
  <si>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</si>
  <si>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</si>
  <si>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</si>
  <si>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</si>
  <si>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</si>
  <si>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</si>
  <si>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</si>
  <si>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</si>
  <si>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</si>
  <si>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</si>
  <si>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</si>
  <si>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</si>
  <si>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</si>
  <si>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</si>
  <si>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</si>
  <si>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</si>
  <si>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</si>
  <si>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</si>
  <si>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</si>
  <si>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</si>
  <si>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</si>
  <si>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</si>
  <si>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</si>
  <si>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</si>
  <si>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</si>
  <si>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</si>
  <si>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</si>
  <si>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</si>
  <si>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</si>
  <si>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</si>
  <si>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</si>
  <si>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</si>
  <si>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</si>
  <si>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</si>
  <si>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</si>
  <si>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</si>
  <si>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</si>
  <si>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</si>
  <si>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</si>
  <si>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</si>
  <si>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</si>
  <si>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</si>
  <si>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</si>
  <si>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</si>
  <si>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</si>
  <si>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</si>
  <si>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</si>
  <si>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</si>
  <si>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</si>
  <si>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</si>
  <si>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</si>
  <si>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</si>
  <si>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</si>
  <si>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</si>
  <si>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</si>
  <si>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</si>
  <si>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</si>
  <si>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</si>
  <si>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</si>
  <si>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Посыпка пешеходных дорожек отсевом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</si>
  <si>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</si>
  <si>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</si>
  <si>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</si>
  <si>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</si>
  <si>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</si>
  <si>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Очистка от снега подъезного козырька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</si>
  <si>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</si>
  <si>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</si>
  <si>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</si>
  <si>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</si>
  <si>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</si>
  <si>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</si>
  <si>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</si>
  <si>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 xml:space="preserve">Промывка системы отопления </t>
  </si>
  <si>
    <t xml:space="preserve"> 1 раз после отопительного периода</t>
  </si>
  <si>
    <t>Дезинсекция и дератиция мусоропровода и подвальных помещений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</si>
  <si>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</si>
  <si>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</si>
  <si>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 xml:space="preserve"> по необходимости</t>
  </si>
  <si>
    <t>1 раз</t>
  </si>
  <si>
    <t>Услуги по управлению многоквартирным домом</t>
  </si>
  <si>
    <t>1 раз в три дня</t>
  </si>
  <si>
    <t>Текущий ремонт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</si>
  <si>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</si>
  <si>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</si>
  <si>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</si>
  <si>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</si>
  <si>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</si>
  <si>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>Кран шаровой Ду50 мм 1 шт      Кран шаровой Ду80 мм 1 шт            Кран шаровой Ду32 мм 1 шт            Кран шаровой Ду15 мм 1 шт                   Манометр МП 100 10 шт                   Клапан обр Ду 32мм 1шт               Клапан предохр сбр Ду 20мм</t>
  </si>
  <si>
    <t>Ремонт теплового пункта (сумма разделена пополам с м-н Университетским, 19)</t>
  </si>
  <si>
    <t>Сумма расходов за 2020 г по статье текущий ремонт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</si>
  <si>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</si>
  <si>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г.руб.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</si>
  <si>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01.01.2020 г. по 31.12.2020 г.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</si>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</sst>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19" xfId="0" applyNumberFormat="1" applyFont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wrapText="1"/>
    </xf>
    <xf numFmtId="0" fontId="4" fillId="0" borderId="20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left" wrapText="1"/>
    </xf>
    <xf numFmtId="0" fontId="2" fillId="0" borderId="26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">
          <cell r="C13">
            <v>167126.39999999999</v>
          </cell>
          <cell r="G13">
            <v>97490.4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31" t="s">
        <v>132</v>
      </c>
      <c r="B1" s="131"/>
      <c r="C1" s="131"/>
      <c r="D1" s="131"/>
    </row>
    <row r="2" spans="1:4" s="14" customFormat="1" x14ac:dyDescent="0.25"/>
    <row r="3" spans="1:4" s="14" customFormat="1" x14ac:dyDescent="0.25">
      <c r="A3" s="132" t="s">
        <v>14</v>
      </c>
      <c r="B3" s="132"/>
      <c r="C3" s="132"/>
      <c r="D3" s="13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30" t="s">
        <v>15</v>
      </c>
      <c r="B7" s="130"/>
      <c r="C7" s="130"/>
      <c r="D7" s="13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30" t="s">
        <v>39</v>
      </c>
      <c r="B10" s="130"/>
      <c r="C10" s="130"/>
      <c r="D10" s="13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30" t="s">
        <v>19</v>
      </c>
      <c r="B12" s="130"/>
      <c r="C12" s="130"/>
      <c r="D12" s="130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30" t="s">
        <v>30</v>
      </c>
      <c r="B37" s="130"/>
      <c r="C37" s="130"/>
      <c r="D37" s="13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3" t="s">
        <v>83</v>
      </c>
      <c r="B1" s="133"/>
      <c r="C1" s="133"/>
      <c r="D1" s="13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30" t="s">
        <v>41</v>
      </c>
      <c r="B5" s="130"/>
      <c r="C5" s="130"/>
      <c r="D5" s="13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30" t="s">
        <v>173</v>
      </c>
      <c r="B7" s="130"/>
      <c r="C7" s="130"/>
      <c r="D7" s="13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30" t="s">
        <v>84</v>
      </c>
      <c r="B10" s="130"/>
      <c r="C10" s="130"/>
      <c r="D10" s="13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34" t="s">
        <v>44</v>
      </c>
      <c r="B12" s="134"/>
      <c r="C12" s="134"/>
      <c r="D12" s="13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34" t="s">
        <v>47</v>
      </c>
      <c r="B15" s="134"/>
      <c r="C15" s="134"/>
      <c r="D15" s="13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30" t="s">
        <v>49</v>
      </c>
      <c r="B17" s="130"/>
      <c r="C17" s="130"/>
      <c r="D17" s="13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30" t="s">
        <v>85</v>
      </c>
      <c r="B20" s="130"/>
      <c r="C20" s="130"/>
      <c r="D20" s="13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210</v>
      </c>
    </row>
    <row r="24" spans="1:4" s="6" customFormat="1" ht="20.100000000000001" customHeight="1" thickBot="1" x14ac:dyDescent="0.3">
      <c r="A24" s="135" t="s">
        <v>55</v>
      </c>
      <c r="B24" s="135"/>
      <c r="C24" s="135"/>
      <c r="D24" s="135"/>
    </row>
    <row r="25" spans="1:4" s="6" customFormat="1" ht="20.100000000000001" customHeight="1" x14ac:dyDescent="0.25">
      <c r="A25" s="136">
        <v>14</v>
      </c>
      <c r="B25" s="54" t="s">
        <v>56</v>
      </c>
      <c r="C25" s="26" t="s">
        <v>5</v>
      </c>
      <c r="D25" s="27" t="s">
        <v>216</v>
      </c>
    </row>
    <row r="26" spans="1:4" s="6" customFormat="1" ht="53.25" customHeight="1" x14ac:dyDescent="0.25">
      <c r="A26" s="137"/>
      <c r="B26" s="7" t="s">
        <v>57</v>
      </c>
      <c r="C26" s="5" t="s">
        <v>5</v>
      </c>
      <c r="D26" s="28" t="s">
        <v>286</v>
      </c>
    </row>
    <row r="27" spans="1:4" s="6" customFormat="1" ht="36.75" customHeight="1" x14ac:dyDescent="0.25">
      <c r="A27" s="137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7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137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8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36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137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137"/>
      <c r="B33" s="3" t="s">
        <v>58</v>
      </c>
      <c r="C33" s="5" t="s">
        <v>5</v>
      </c>
      <c r="D33" s="50" t="s">
        <v>227</v>
      </c>
    </row>
    <row r="34" spans="1:4" s="6" customFormat="1" ht="20.100000000000001" customHeight="1" x14ac:dyDescent="0.25">
      <c r="A34" s="137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13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8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36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137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137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37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3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8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34" t="s">
        <v>62</v>
      </c>
      <c r="B43" s="134"/>
      <c r="C43" s="134"/>
      <c r="D43" s="13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34" t="s">
        <v>65</v>
      </c>
      <c r="B46" s="134"/>
      <c r="C46" s="134"/>
      <c r="D46" s="13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34" t="s">
        <v>67</v>
      </c>
      <c r="B48" s="134"/>
      <c r="C48" s="134"/>
      <c r="D48" s="13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134" t="s">
        <v>69</v>
      </c>
      <c r="B50" s="134"/>
      <c r="C50" s="134"/>
      <c r="D50" s="13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30" t="s">
        <v>71</v>
      </c>
      <c r="B52" s="130"/>
      <c r="C52" s="130"/>
      <c r="D52" s="13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34" t="s">
        <v>74</v>
      </c>
      <c r="B55" s="134"/>
      <c r="C55" s="134"/>
      <c r="D55" s="13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34" t="s">
        <v>76</v>
      </c>
      <c r="B57" s="134"/>
      <c r="C57" s="134"/>
      <c r="D57" s="13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134" t="s">
        <v>78</v>
      </c>
      <c r="B59" s="134"/>
      <c r="C59" s="134"/>
      <c r="D59" s="13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34" t="s">
        <v>80</v>
      </c>
      <c r="B61" s="134"/>
      <c r="C61" s="134"/>
      <c r="D61" s="13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130" t="s">
        <v>86</v>
      </c>
      <c r="B63" s="130"/>
      <c r="C63" s="130"/>
      <c r="D63" s="13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1" t="s">
        <v>90</v>
      </c>
      <c r="B1" s="131"/>
      <c r="C1" s="131"/>
      <c r="D1" s="13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36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137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137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37"/>
      <c r="B8" s="3" t="s">
        <v>175</v>
      </c>
      <c r="C8" s="5" t="s">
        <v>5</v>
      </c>
      <c r="D8" s="28"/>
    </row>
    <row r="9" spans="1:4" s="6" customFormat="1" ht="34.5" customHeight="1" x14ac:dyDescent="0.25">
      <c r="A9" s="13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7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38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136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137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137"/>
      <c r="B14" s="7" t="s">
        <v>88</v>
      </c>
      <c r="C14" s="5" t="s">
        <v>13</v>
      </c>
      <c r="D14" s="53" t="s">
        <v>277</v>
      </c>
    </row>
    <row r="15" spans="1:4" ht="31.5" x14ac:dyDescent="0.25">
      <c r="A15" s="137"/>
      <c r="B15" s="3" t="s">
        <v>175</v>
      </c>
      <c r="C15" s="5" t="s">
        <v>5</v>
      </c>
      <c r="D15" s="28"/>
    </row>
    <row r="16" spans="1:4" ht="31.5" x14ac:dyDescent="0.25">
      <c r="A16" s="137"/>
      <c r="B16" s="3" t="s">
        <v>176</v>
      </c>
      <c r="C16" s="5" t="s">
        <v>5</v>
      </c>
      <c r="D16" s="28" t="s">
        <v>17</v>
      </c>
    </row>
    <row r="17" spans="1:4" x14ac:dyDescent="0.25">
      <c r="A17" s="137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38"/>
      <c r="B18" s="51" t="s">
        <v>89</v>
      </c>
      <c r="C18" s="30" t="s">
        <v>5</v>
      </c>
      <c r="D18" s="31" t="s">
        <v>268</v>
      </c>
    </row>
    <row r="19" spans="1:4" x14ac:dyDescent="0.25">
      <c r="A19" s="136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137"/>
      <c r="B20" s="7" t="s">
        <v>59</v>
      </c>
      <c r="C20" s="5" t="s">
        <v>5</v>
      </c>
      <c r="D20" s="28" t="s">
        <v>243</v>
      </c>
    </row>
    <row r="21" spans="1:4" ht="30" x14ac:dyDescent="0.25">
      <c r="A21" s="137"/>
      <c r="B21" s="7" t="s">
        <v>88</v>
      </c>
      <c r="C21" s="5" t="s">
        <v>13</v>
      </c>
      <c r="D21" s="53" t="s">
        <v>277</v>
      </c>
    </row>
    <row r="22" spans="1:4" ht="31.5" x14ac:dyDescent="0.25">
      <c r="A22" s="137"/>
      <c r="B22" s="3" t="s">
        <v>175</v>
      </c>
      <c r="C22" s="5" t="s">
        <v>5</v>
      </c>
      <c r="D22" s="28"/>
    </row>
    <row r="23" spans="1:4" ht="31.5" x14ac:dyDescent="0.25">
      <c r="A23" s="137"/>
      <c r="B23" s="3" t="s">
        <v>176</v>
      </c>
      <c r="C23" s="5" t="s">
        <v>5</v>
      </c>
      <c r="D23" s="28" t="s">
        <v>17</v>
      </c>
    </row>
    <row r="24" spans="1:4" x14ac:dyDescent="0.25">
      <c r="A24" s="137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38"/>
      <c r="B25" s="51" t="s">
        <v>89</v>
      </c>
      <c r="C25" s="30" t="s">
        <v>5</v>
      </c>
      <c r="D25" s="31" t="s">
        <v>268</v>
      </c>
    </row>
    <row r="26" spans="1:4" ht="31.5" x14ac:dyDescent="0.25">
      <c r="A26" s="136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137"/>
      <c r="B27" s="7" t="s">
        <v>59</v>
      </c>
      <c r="C27" s="5" t="s">
        <v>5</v>
      </c>
      <c r="D27" s="28" t="s">
        <v>243</v>
      </c>
    </row>
    <row r="28" spans="1:4" ht="30" x14ac:dyDescent="0.25">
      <c r="A28" s="137"/>
      <c r="B28" s="7" t="s">
        <v>88</v>
      </c>
      <c r="C28" s="5" t="s">
        <v>13</v>
      </c>
      <c r="D28" s="53" t="s">
        <v>277</v>
      </c>
    </row>
    <row r="29" spans="1:4" ht="31.5" x14ac:dyDescent="0.25">
      <c r="A29" s="137"/>
      <c r="B29" s="3" t="s">
        <v>175</v>
      </c>
      <c r="C29" s="5" t="s">
        <v>5</v>
      </c>
      <c r="D29" s="28"/>
    </row>
    <row r="30" spans="1:4" ht="31.5" x14ac:dyDescent="0.25">
      <c r="A30" s="137"/>
      <c r="B30" s="3" t="s">
        <v>176</v>
      </c>
      <c r="C30" s="5" t="s">
        <v>5</v>
      </c>
      <c r="D30" s="28" t="s">
        <v>17</v>
      </c>
    </row>
    <row r="31" spans="1:4" x14ac:dyDescent="0.25">
      <c r="A31" s="137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138"/>
      <c r="B32" s="51" t="s">
        <v>89</v>
      </c>
      <c r="C32" s="30" t="s">
        <v>5</v>
      </c>
      <c r="D32" s="31" t="s">
        <v>268</v>
      </c>
    </row>
    <row r="33" spans="1:4" ht="31.5" x14ac:dyDescent="0.25">
      <c r="A33" s="136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137"/>
      <c r="B34" s="7" t="s">
        <v>59</v>
      </c>
      <c r="C34" s="5" t="s">
        <v>5</v>
      </c>
      <c r="D34" s="28"/>
    </row>
    <row r="35" spans="1:4" ht="30" x14ac:dyDescent="0.25">
      <c r="A35" s="137"/>
      <c r="B35" s="7" t="s">
        <v>88</v>
      </c>
      <c r="C35" s="5" t="s">
        <v>13</v>
      </c>
      <c r="D35" s="53" t="s">
        <v>277</v>
      </c>
    </row>
    <row r="36" spans="1:4" ht="31.5" x14ac:dyDescent="0.25">
      <c r="A36" s="137"/>
      <c r="B36" s="3" t="s">
        <v>175</v>
      </c>
      <c r="C36" s="5" t="s">
        <v>5</v>
      </c>
      <c r="D36" s="28"/>
    </row>
    <row r="37" spans="1:4" ht="31.5" x14ac:dyDescent="0.25">
      <c r="A37" s="137"/>
      <c r="B37" s="3" t="s">
        <v>176</v>
      </c>
      <c r="C37" s="5" t="s">
        <v>5</v>
      </c>
      <c r="D37" s="28" t="s">
        <v>17</v>
      </c>
    </row>
    <row r="38" spans="1:4" x14ac:dyDescent="0.25">
      <c r="A38" s="137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38"/>
      <c r="B39" s="51" t="s">
        <v>89</v>
      </c>
      <c r="C39" s="30" t="s">
        <v>5</v>
      </c>
      <c r="D39" s="31" t="s">
        <v>268</v>
      </c>
    </row>
    <row r="40" spans="1:4" ht="47.25" x14ac:dyDescent="0.25">
      <c r="A40" s="136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137"/>
      <c r="B41" s="7" t="s">
        <v>59</v>
      </c>
      <c r="C41" s="5" t="s">
        <v>5</v>
      </c>
      <c r="D41" s="28" t="s">
        <v>244</v>
      </c>
    </row>
    <row r="42" spans="1:4" ht="30" x14ac:dyDescent="0.25">
      <c r="A42" s="137"/>
      <c r="B42" s="7" t="s">
        <v>88</v>
      </c>
      <c r="C42" s="5" t="s">
        <v>13</v>
      </c>
      <c r="D42" s="53" t="s">
        <v>277</v>
      </c>
    </row>
    <row r="43" spans="1:4" ht="31.5" x14ac:dyDescent="0.25">
      <c r="A43" s="137"/>
      <c r="B43" s="3" t="s">
        <v>175</v>
      </c>
      <c r="C43" s="5" t="s">
        <v>5</v>
      </c>
      <c r="D43" s="28"/>
    </row>
    <row r="44" spans="1:4" ht="31.5" x14ac:dyDescent="0.25">
      <c r="A44" s="137"/>
      <c r="B44" s="3" t="s">
        <v>176</v>
      </c>
      <c r="C44" s="5" t="s">
        <v>5</v>
      </c>
      <c r="D44" s="28" t="s">
        <v>17</v>
      </c>
    </row>
    <row r="45" spans="1:4" x14ac:dyDescent="0.25">
      <c r="A45" s="137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38"/>
      <c r="B46" s="51" t="s">
        <v>89</v>
      </c>
      <c r="C46" s="30" t="s">
        <v>5</v>
      </c>
      <c r="D46" s="31" t="s">
        <v>268</v>
      </c>
    </row>
    <row r="47" spans="1:4" x14ac:dyDescent="0.25">
      <c r="A47" s="136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137"/>
      <c r="B48" s="7" t="s">
        <v>59</v>
      </c>
      <c r="C48" s="5" t="s">
        <v>5</v>
      </c>
      <c r="D48" s="28" t="s">
        <v>245</v>
      </c>
    </row>
    <row r="49" spans="1:4" ht="30" x14ac:dyDescent="0.25">
      <c r="A49" s="137"/>
      <c r="B49" s="7" t="s">
        <v>88</v>
      </c>
      <c r="C49" s="5" t="s">
        <v>13</v>
      </c>
      <c r="D49" s="53" t="s">
        <v>277</v>
      </c>
    </row>
    <row r="50" spans="1:4" ht="31.5" x14ac:dyDescent="0.25">
      <c r="A50" s="137"/>
      <c r="B50" s="3" t="s">
        <v>175</v>
      </c>
      <c r="C50" s="5" t="s">
        <v>5</v>
      </c>
      <c r="D50" s="28"/>
    </row>
    <row r="51" spans="1:4" ht="31.5" x14ac:dyDescent="0.25">
      <c r="A51" s="137"/>
      <c r="B51" s="3" t="s">
        <v>176</v>
      </c>
      <c r="C51" s="5" t="s">
        <v>5</v>
      </c>
      <c r="D51" s="28" t="s">
        <v>17</v>
      </c>
    </row>
    <row r="52" spans="1:4" x14ac:dyDescent="0.25">
      <c r="A52" s="137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38"/>
      <c r="B53" s="51" t="s">
        <v>89</v>
      </c>
      <c r="C53" s="30" t="s">
        <v>5</v>
      </c>
      <c r="D53" s="31" t="s">
        <v>268</v>
      </c>
    </row>
    <row r="54" spans="1:4" x14ac:dyDescent="0.25">
      <c r="A54" s="136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137"/>
      <c r="B55" s="7" t="s">
        <v>59</v>
      </c>
      <c r="C55" s="5" t="s">
        <v>5</v>
      </c>
      <c r="D55" s="28" t="s">
        <v>243</v>
      </c>
    </row>
    <row r="56" spans="1:4" ht="30" x14ac:dyDescent="0.25">
      <c r="A56" s="137"/>
      <c r="B56" s="7" t="s">
        <v>88</v>
      </c>
      <c r="C56" s="5" t="s">
        <v>13</v>
      </c>
      <c r="D56" s="53" t="s">
        <v>277</v>
      </c>
    </row>
    <row r="57" spans="1:4" ht="31.5" x14ac:dyDescent="0.25">
      <c r="A57" s="137"/>
      <c r="B57" s="3" t="s">
        <v>175</v>
      </c>
      <c r="C57" s="5" t="s">
        <v>5</v>
      </c>
      <c r="D57" s="28"/>
    </row>
    <row r="58" spans="1:4" ht="31.5" x14ac:dyDescent="0.25">
      <c r="A58" s="137"/>
      <c r="B58" s="3" t="s">
        <v>176</v>
      </c>
      <c r="C58" s="5" t="s">
        <v>5</v>
      </c>
      <c r="D58" s="28" t="s">
        <v>17</v>
      </c>
    </row>
    <row r="59" spans="1:4" x14ac:dyDescent="0.25">
      <c r="A59" s="137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38"/>
      <c r="B60" s="51" t="s">
        <v>89</v>
      </c>
      <c r="C60" s="30" t="s">
        <v>5</v>
      </c>
      <c r="D60" s="31" t="s">
        <v>268</v>
      </c>
    </row>
    <row r="61" spans="1:4" x14ac:dyDescent="0.25">
      <c r="A61" s="136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137"/>
      <c r="B62" s="7" t="s">
        <v>59</v>
      </c>
      <c r="C62" s="5" t="s">
        <v>5</v>
      </c>
      <c r="D62" s="28" t="s">
        <v>246</v>
      </c>
    </row>
    <row r="63" spans="1:4" ht="30" x14ac:dyDescent="0.25">
      <c r="A63" s="137"/>
      <c r="B63" s="7" t="s">
        <v>88</v>
      </c>
      <c r="C63" s="5" t="s">
        <v>13</v>
      </c>
      <c r="D63" s="53" t="s">
        <v>277</v>
      </c>
    </row>
    <row r="64" spans="1:4" ht="31.5" x14ac:dyDescent="0.25">
      <c r="A64" s="137"/>
      <c r="B64" s="3" t="s">
        <v>175</v>
      </c>
      <c r="C64" s="5" t="s">
        <v>5</v>
      </c>
      <c r="D64" s="28"/>
    </row>
    <row r="65" spans="1:4" ht="31.5" x14ac:dyDescent="0.25">
      <c r="A65" s="137"/>
      <c r="B65" s="3" t="s">
        <v>176</v>
      </c>
      <c r="C65" s="5" t="s">
        <v>5</v>
      </c>
      <c r="D65" s="28" t="s">
        <v>17</v>
      </c>
    </row>
    <row r="66" spans="1:4" x14ac:dyDescent="0.25">
      <c r="A66" s="137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38"/>
      <c r="B67" s="51" t="s">
        <v>89</v>
      </c>
      <c r="C67" s="30" t="s">
        <v>5</v>
      </c>
      <c r="D67" s="31" t="s">
        <v>268</v>
      </c>
    </row>
    <row r="68" spans="1:4" x14ac:dyDescent="0.25">
      <c r="A68" s="136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137"/>
      <c r="B69" s="7" t="s">
        <v>59</v>
      </c>
      <c r="C69" s="5" t="s">
        <v>5</v>
      </c>
      <c r="D69" s="28" t="s">
        <v>247</v>
      </c>
    </row>
    <row r="70" spans="1:4" ht="30" x14ac:dyDescent="0.25">
      <c r="A70" s="137"/>
      <c r="B70" s="7" t="s">
        <v>88</v>
      </c>
      <c r="C70" s="5" t="s">
        <v>13</v>
      </c>
      <c r="D70" s="53" t="s">
        <v>277</v>
      </c>
    </row>
    <row r="71" spans="1:4" ht="31.5" x14ac:dyDescent="0.25">
      <c r="A71" s="137"/>
      <c r="B71" s="3" t="s">
        <v>175</v>
      </c>
      <c r="C71" s="5" t="s">
        <v>5</v>
      </c>
      <c r="D71" s="28"/>
    </row>
    <row r="72" spans="1:4" ht="31.5" x14ac:dyDescent="0.25">
      <c r="A72" s="137"/>
      <c r="B72" s="3" t="s">
        <v>176</v>
      </c>
      <c r="C72" s="5" t="s">
        <v>5</v>
      </c>
      <c r="D72" s="28" t="s">
        <v>17</v>
      </c>
    </row>
    <row r="73" spans="1:4" x14ac:dyDescent="0.25">
      <c r="A73" s="137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38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136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137"/>
      <c r="B76" s="7" t="s">
        <v>59</v>
      </c>
      <c r="C76" s="5" t="s">
        <v>5</v>
      </c>
      <c r="D76" s="28"/>
    </row>
    <row r="77" spans="1:4" ht="30" x14ac:dyDescent="0.25">
      <c r="A77" s="137"/>
      <c r="B77" s="7" t="s">
        <v>88</v>
      </c>
      <c r="C77" s="5" t="s">
        <v>13</v>
      </c>
      <c r="D77" s="53" t="s">
        <v>277</v>
      </c>
    </row>
    <row r="78" spans="1:4" ht="31.5" x14ac:dyDescent="0.25">
      <c r="A78" s="137"/>
      <c r="B78" s="3" t="s">
        <v>175</v>
      </c>
      <c r="C78" s="5" t="s">
        <v>5</v>
      </c>
      <c r="D78" s="28"/>
    </row>
    <row r="79" spans="1:4" ht="31.5" x14ac:dyDescent="0.25">
      <c r="A79" s="137"/>
      <c r="B79" s="3" t="s">
        <v>176</v>
      </c>
      <c r="C79" s="5" t="s">
        <v>5</v>
      </c>
      <c r="D79" s="28" t="s">
        <v>17</v>
      </c>
    </row>
    <row r="80" spans="1:4" x14ac:dyDescent="0.25">
      <c r="A80" s="137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138"/>
      <c r="B81" s="51" t="s">
        <v>89</v>
      </c>
      <c r="C81" s="30" t="s">
        <v>5</v>
      </c>
      <c r="D81" s="31" t="s">
        <v>268</v>
      </c>
    </row>
    <row r="82" spans="1:4" ht="31.5" x14ac:dyDescent="0.25">
      <c r="A82" s="136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137"/>
      <c r="B83" s="7" t="s">
        <v>59</v>
      </c>
      <c r="C83" s="5" t="s">
        <v>5</v>
      </c>
      <c r="D83" s="28" t="s">
        <v>271</v>
      </c>
    </row>
    <row r="84" spans="1:4" x14ac:dyDescent="0.25">
      <c r="A84" s="137"/>
      <c r="B84" s="7" t="s">
        <v>88</v>
      </c>
      <c r="C84" s="5" t="s">
        <v>13</v>
      </c>
      <c r="D84" s="28">
        <v>600</v>
      </c>
    </row>
    <row r="85" spans="1:4" ht="31.5" x14ac:dyDescent="0.25">
      <c r="A85" s="137"/>
      <c r="B85" s="3" t="s">
        <v>175</v>
      </c>
      <c r="C85" s="5" t="s">
        <v>5</v>
      </c>
      <c r="D85" s="42">
        <v>41275</v>
      </c>
    </row>
    <row r="86" spans="1:4" ht="31.5" x14ac:dyDescent="0.25">
      <c r="A86" s="137"/>
      <c r="B86" s="3" t="s">
        <v>176</v>
      </c>
      <c r="C86" s="5" t="s">
        <v>5</v>
      </c>
      <c r="D86" s="28" t="s">
        <v>17</v>
      </c>
    </row>
    <row r="87" spans="1:4" x14ac:dyDescent="0.25">
      <c r="A87" s="137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138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1" t="s">
        <v>100</v>
      </c>
      <c r="B1" s="131"/>
      <c r="C1" s="131"/>
      <c r="D1" s="131"/>
    </row>
    <row r="2" spans="1:4" ht="26.25" x14ac:dyDescent="0.4">
      <c r="B2" s="142" t="s">
        <v>312</v>
      </c>
      <c r="C2" s="142"/>
      <c r="D2" s="14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9" t="s">
        <v>99</v>
      </c>
      <c r="B15" s="140"/>
      <c r="C15" s="140"/>
      <c r="D15" s="14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39" t="s">
        <v>99</v>
      </c>
      <c r="B28" s="140"/>
      <c r="C28" s="140"/>
      <c r="D28" s="141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139" t="s">
        <v>99</v>
      </c>
      <c r="B41" s="140"/>
      <c r="C41" s="140"/>
      <c r="D41" s="141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39" t="s">
        <v>99</v>
      </c>
      <c r="B54" s="140"/>
      <c r="C54" s="140"/>
      <c r="D54" s="141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282</v>
      </c>
    </row>
    <row r="66" spans="1:4" ht="76.5" x14ac:dyDescent="0.25">
      <c r="A66" s="40"/>
      <c r="B66" s="7" t="s">
        <v>179</v>
      </c>
      <c r="C66" s="5" t="s">
        <v>5</v>
      </c>
      <c r="D66" s="58" t="s">
        <v>283</v>
      </c>
    </row>
    <row r="67" spans="1:4" ht="15.75" customHeight="1" x14ac:dyDescent="0.25">
      <c r="A67" s="139" t="s">
        <v>99</v>
      </c>
      <c r="B67" s="140"/>
      <c r="C67" s="140"/>
      <c r="D67" s="141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3" t="s">
        <v>104</v>
      </c>
      <c r="B1" s="143"/>
      <c r="C1" s="143"/>
      <c r="D1" s="14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5" t="s">
        <v>183</v>
      </c>
      <c r="B8" s="135"/>
      <c r="C8" s="135"/>
      <c r="D8" s="135"/>
    </row>
    <row r="9" spans="1:4" s="6" customFormat="1" ht="37.5" customHeight="1" x14ac:dyDescent="0.25">
      <c r="A9" s="136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13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37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137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8"/>
      <c r="B13" s="44" t="s">
        <v>103</v>
      </c>
      <c r="C13" s="30" t="s">
        <v>13</v>
      </c>
      <c r="D13" s="31">
        <v>400</v>
      </c>
    </row>
    <row r="14" spans="1:4" x14ac:dyDescent="0.25">
      <c r="A14" s="136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137"/>
      <c r="B15" s="7" t="s">
        <v>185</v>
      </c>
      <c r="C15" s="5" t="s">
        <v>5</v>
      </c>
      <c r="D15" s="28">
        <v>7713076301</v>
      </c>
    </row>
    <row r="16" spans="1:4" x14ac:dyDescent="0.25">
      <c r="A16" s="137"/>
      <c r="B16" s="7" t="s">
        <v>101</v>
      </c>
      <c r="C16" s="5" t="s">
        <v>5</v>
      </c>
      <c r="D16" s="28" t="s">
        <v>281</v>
      </c>
    </row>
    <row r="17" spans="1:4" x14ac:dyDescent="0.25">
      <c r="A17" s="137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138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3" t="s">
        <v>109</v>
      </c>
      <c r="B1" s="133"/>
      <c r="C1" s="133"/>
      <c r="D1" s="13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34" t="s">
        <v>105</v>
      </c>
      <c r="B5" s="134"/>
      <c r="C5" s="134"/>
      <c r="D5" s="13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4" t="s">
        <v>264</v>
      </c>
      <c r="C10" s="144"/>
      <c r="D10" s="14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3" t="s">
        <v>112</v>
      </c>
      <c r="B1" s="133"/>
      <c r="C1" s="133"/>
      <c r="D1" s="13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view="pageBreakPreview" topLeftCell="A37" zoomScale="130" zoomScaleNormal="115" zoomScaleSheetLayoutView="130" workbookViewId="0">
      <selection activeCell="D41" sqref="D41"/>
    </sheetView>
  </sheetViews>
  <sheetFormatPr defaultRowHeight="15.75" x14ac:dyDescent="0.25"/>
  <cols>
    <col min="1" max="1" width="7.140625" style="108" customWidth="1"/>
    <col min="2" max="2" width="50.42578125" style="16" customWidth="1"/>
    <col min="3" max="3" width="13.5703125" style="93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7" t="s">
        <v>310</v>
      </c>
      <c r="E1" s="147"/>
      <c r="F1" s="78"/>
      <c r="G1" s="78"/>
      <c r="H1" s="78"/>
    </row>
    <row r="2" spans="1:8" ht="30.75" customHeight="1" x14ac:dyDescent="0.3">
      <c r="B2" s="59"/>
      <c r="C2" s="94"/>
      <c r="D2" s="147"/>
      <c r="E2" s="147"/>
      <c r="F2" s="78"/>
      <c r="G2" s="78"/>
      <c r="H2" s="78"/>
    </row>
    <row r="3" spans="1:8" ht="49.5" customHeight="1" x14ac:dyDescent="0.3">
      <c r="B3" s="60"/>
      <c r="C3" s="95"/>
      <c r="D3" s="147"/>
      <c r="E3" s="147"/>
      <c r="F3" s="78"/>
      <c r="G3" s="78"/>
      <c r="H3" s="78"/>
    </row>
    <row r="4" spans="1:8" ht="61.5" customHeight="1" x14ac:dyDescent="0.25">
      <c r="A4" s="148" t="s">
        <v>339</v>
      </c>
      <c r="B4" s="148"/>
      <c r="C4" s="148"/>
      <c r="D4" s="148"/>
      <c r="E4" s="148"/>
      <c r="F4" s="79"/>
    </row>
    <row r="6" spans="1:8" x14ac:dyDescent="0.25">
      <c r="A6" s="109" t="s">
        <v>0</v>
      </c>
      <c r="B6" s="17" t="s">
        <v>1</v>
      </c>
      <c r="C6" s="96" t="s">
        <v>2</v>
      </c>
      <c r="D6" s="2" t="s">
        <v>3</v>
      </c>
      <c r="E6" s="82"/>
    </row>
    <row r="7" spans="1:8" x14ac:dyDescent="0.25">
      <c r="A7" s="110">
        <v>1</v>
      </c>
      <c r="B7" s="18" t="s">
        <v>4</v>
      </c>
      <c r="C7" s="49" t="s">
        <v>5</v>
      </c>
      <c r="D7" s="20">
        <v>44281</v>
      </c>
      <c r="E7" s="83"/>
      <c r="F7" s="6"/>
      <c r="G7" s="6"/>
      <c r="H7" s="6"/>
    </row>
    <row r="8" spans="1:8" x14ac:dyDescent="0.25">
      <c r="A8" s="110">
        <v>2</v>
      </c>
      <c r="B8" s="18" t="s">
        <v>113</v>
      </c>
      <c r="C8" s="49" t="s">
        <v>5</v>
      </c>
      <c r="D8" s="48">
        <v>43831</v>
      </c>
      <c r="E8" s="84"/>
      <c r="F8" s="6"/>
      <c r="G8" s="6"/>
      <c r="H8" s="6"/>
    </row>
    <row r="9" spans="1:8" x14ac:dyDescent="0.25">
      <c r="A9" s="110">
        <v>3</v>
      </c>
      <c r="B9" s="18" t="s">
        <v>114</v>
      </c>
      <c r="C9" s="49" t="s">
        <v>5</v>
      </c>
      <c r="D9" s="48">
        <v>44196</v>
      </c>
      <c r="E9" s="84"/>
      <c r="F9" s="6"/>
      <c r="G9" s="6"/>
      <c r="H9" s="6"/>
    </row>
    <row r="10" spans="1:8" ht="31.5" x14ac:dyDescent="0.25">
      <c r="A10" s="110">
        <v>4</v>
      </c>
      <c r="B10" s="19" t="s">
        <v>115</v>
      </c>
      <c r="C10" s="49" t="s">
        <v>13</v>
      </c>
      <c r="D10" s="5"/>
      <c r="E10" s="85"/>
      <c r="F10" s="6"/>
      <c r="G10" s="6"/>
      <c r="H10" s="6"/>
    </row>
    <row r="11" spans="1:8" x14ac:dyDescent="0.25">
      <c r="A11" s="110">
        <v>5</v>
      </c>
      <c r="B11" s="9" t="s">
        <v>125</v>
      </c>
      <c r="C11" s="49" t="s">
        <v>13</v>
      </c>
      <c r="D11" s="5">
        <v>0</v>
      </c>
      <c r="E11" s="85"/>
      <c r="F11" s="6"/>
      <c r="G11" s="6"/>
      <c r="H11" s="6"/>
    </row>
    <row r="12" spans="1:8" x14ac:dyDescent="0.25">
      <c r="A12" s="110">
        <v>6</v>
      </c>
      <c r="B12" s="9" t="s">
        <v>126</v>
      </c>
      <c r="C12" s="49" t="s">
        <v>13</v>
      </c>
      <c r="D12" s="49">
        <v>27583.03</v>
      </c>
      <c r="E12" s="86"/>
      <c r="F12" s="6"/>
      <c r="G12" s="6"/>
      <c r="H12" s="6"/>
    </row>
    <row r="13" spans="1:8" ht="34.5" customHeight="1" x14ac:dyDescent="0.25">
      <c r="A13" s="110">
        <v>7</v>
      </c>
      <c r="B13" s="19" t="s">
        <v>186</v>
      </c>
      <c r="C13" s="49" t="s">
        <v>13</v>
      </c>
      <c r="D13" s="49">
        <f>D14+D15</f>
        <v>264616.8</v>
      </c>
      <c r="E13" s="86"/>
      <c r="F13" s="6"/>
      <c r="G13" s="6"/>
      <c r="H13" s="6"/>
    </row>
    <row r="14" spans="1:8" x14ac:dyDescent="0.25">
      <c r="A14" s="110">
        <v>8</v>
      </c>
      <c r="B14" s="9" t="s">
        <v>127</v>
      </c>
      <c r="C14" s="49" t="s">
        <v>13</v>
      </c>
      <c r="D14" s="61">
        <f>[1]TDSheet!$C$13</f>
        <v>167126.39999999999</v>
      </c>
      <c r="E14" s="86"/>
      <c r="F14" s="6"/>
      <c r="G14" s="6"/>
      <c r="H14" s="6"/>
    </row>
    <row r="15" spans="1:8" x14ac:dyDescent="0.25">
      <c r="A15" s="110">
        <v>9</v>
      </c>
      <c r="B15" s="9" t="s">
        <v>128</v>
      </c>
      <c r="C15" s="49" t="s">
        <v>13</v>
      </c>
      <c r="D15" s="61">
        <f>[1]TDSheet!$G$13</f>
        <v>97490.4</v>
      </c>
      <c r="E15" s="86"/>
      <c r="F15" s="6"/>
      <c r="G15" s="6"/>
      <c r="H15" s="6"/>
    </row>
    <row r="16" spans="1:8" x14ac:dyDescent="0.25">
      <c r="A16" s="110">
        <v>10</v>
      </c>
      <c r="B16" s="19" t="s">
        <v>116</v>
      </c>
      <c r="C16" s="49" t="s">
        <v>13</v>
      </c>
      <c r="D16" s="49">
        <f>D17+D20+D22</f>
        <v>284231.67999999999</v>
      </c>
      <c r="E16" s="86"/>
      <c r="F16" s="6"/>
      <c r="G16" s="6"/>
      <c r="H16" s="77"/>
    </row>
    <row r="17" spans="1:8" x14ac:dyDescent="0.25">
      <c r="A17" s="110">
        <v>11</v>
      </c>
      <c r="B17" s="9" t="s">
        <v>187</v>
      </c>
      <c r="C17" s="49" t="s">
        <v>13</v>
      </c>
      <c r="D17" s="5">
        <f>D18+D19</f>
        <v>284231.67999999999</v>
      </c>
      <c r="E17" s="85"/>
      <c r="F17" s="6"/>
      <c r="G17" s="6"/>
      <c r="H17" s="6"/>
    </row>
    <row r="18" spans="1:8" x14ac:dyDescent="0.25">
      <c r="A18" s="110"/>
      <c r="B18" s="9" t="s">
        <v>295</v>
      </c>
      <c r="C18" s="49"/>
      <c r="D18" s="80">
        <v>179514.74</v>
      </c>
      <c r="E18" s="87"/>
      <c r="F18" s="6"/>
      <c r="G18" s="6"/>
      <c r="H18" s="6"/>
    </row>
    <row r="19" spans="1:8" x14ac:dyDescent="0.25">
      <c r="A19" s="110"/>
      <c r="B19" s="9" t="s">
        <v>296</v>
      </c>
      <c r="C19" s="49"/>
      <c r="D19" s="80">
        <v>104716.94</v>
      </c>
      <c r="E19" s="87"/>
      <c r="F19" s="6"/>
      <c r="G19" s="6"/>
      <c r="H19" s="6"/>
    </row>
    <row r="20" spans="1:8" x14ac:dyDescent="0.25">
      <c r="A20" s="110">
        <v>12</v>
      </c>
      <c r="B20" s="9" t="s">
        <v>188</v>
      </c>
      <c r="C20" s="49" t="s">
        <v>13</v>
      </c>
      <c r="D20" s="5">
        <v>0</v>
      </c>
      <c r="E20" s="85"/>
      <c r="F20" s="6"/>
      <c r="G20" s="6"/>
      <c r="H20" s="6"/>
    </row>
    <row r="21" spans="1:8" x14ac:dyDescent="0.25">
      <c r="A21" s="110">
        <v>13</v>
      </c>
      <c r="B21" s="9" t="s">
        <v>129</v>
      </c>
      <c r="C21" s="49" t="s">
        <v>13</v>
      </c>
      <c r="D21" s="5">
        <v>0</v>
      </c>
      <c r="E21" s="85"/>
      <c r="F21" s="6"/>
      <c r="G21" s="6"/>
      <c r="H21" s="6"/>
    </row>
    <row r="22" spans="1:8" ht="31.5" x14ac:dyDescent="0.25">
      <c r="A22" s="110">
        <v>14</v>
      </c>
      <c r="B22" s="9" t="s">
        <v>130</v>
      </c>
      <c r="C22" s="49" t="s">
        <v>13</v>
      </c>
      <c r="D22" s="5">
        <v>0</v>
      </c>
      <c r="E22" s="85"/>
      <c r="F22" s="6"/>
      <c r="G22" s="6"/>
      <c r="H22" s="6"/>
    </row>
    <row r="23" spans="1:8" x14ac:dyDescent="0.25">
      <c r="A23" s="110">
        <v>15</v>
      </c>
      <c r="B23" s="9" t="s">
        <v>131</v>
      </c>
      <c r="C23" s="49" t="s">
        <v>13</v>
      </c>
      <c r="D23" s="5">
        <v>0</v>
      </c>
      <c r="E23" s="85"/>
      <c r="F23" s="6"/>
      <c r="G23" s="6"/>
      <c r="H23" s="6"/>
    </row>
    <row r="24" spans="1:8" x14ac:dyDescent="0.25">
      <c r="A24" s="110">
        <v>16</v>
      </c>
      <c r="B24" s="62" t="s">
        <v>117</v>
      </c>
      <c r="C24" s="61" t="s">
        <v>13</v>
      </c>
      <c r="D24" s="61">
        <f>17093.45+9971.18</f>
        <v>27064.63</v>
      </c>
      <c r="E24" s="86"/>
      <c r="F24" s="6"/>
      <c r="G24" s="6"/>
      <c r="H24" s="6"/>
    </row>
    <row r="25" spans="1:8" ht="31.5" x14ac:dyDescent="0.25">
      <c r="A25" s="110">
        <v>17</v>
      </c>
      <c r="B25" s="19" t="s">
        <v>118</v>
      </c>
      <c r="C25" s="49" t="s">
        <v>13</v>
      </c>
      <c r="D25" s="49"/>
      <c r="E25" s="86"/>
      <c r="F25" s="6"/>
      <c r="G25" s="6"/>
      <c r="H25" s="6"/>
    </row>
    <row r="26" spans="1:8" x14ac:dyDescent="0.25">
      <c r="A26" s="110">
        <v>18</v>
      </c>
      <c r="B26" s="9" t="s">
        <v>123</v>
      </c>
      <c r="C26" s="49" t="s">
        <v>13</v>
      </c>
      <c r="D26" s="5"/>
      <c r="E26" s="85"/>
      <c r="F26" s="6"/>
      <c r="G26" s="6"/>
      <c r="H26" s="6"/>
    </row>
    <row r="27" spans="1:8" x14ac:dyDescent="0.25">
      <c r="A27" s="110">
        <v>19</v>
      </c>
      <c r="B27" s="9" t="s">
        <v>124</v>
      </c>
      <c r="C27" s="49" t="s">
        <v>13</v>
      </c>
      <c r="D27" s="49">
        <v>6165</v>
      </c>
      <c r="E27" s="86"/>
      <c r="F27" s="6"/>
      <c r="G27" s="6"/>
      <c r="H27" s="6"/>
    </row>
    <row r="28" spans="1:8" ht="38.25" customHeight="1" x14ac:dyDescent="0.25">
      <c r="A28" s="150"/>
      <c r="B28" s="150"/>
      <c r="C28" s="150"/>
      <c r="D28" s="150"/>
      <c r="E28" s="151"/>
      <c r="F28" s="92"/>
      <c r="G28" s="6"/>
      <c r="H28" s="6"/>
    </row>
    <row r="29" spans="1:8" ht="21" customHeight="1" x14ac:dyDescent="0.25">
      <c r="A29" s="88"/>
      <c r="B29" s="89" t="s">
        <v>314</v>
      </c>
      <c r="C29" s="97"/>
      <c r="D29" s="90"/>
      <c r="E29" s="91"/>
      <c r="F29" s="6"/>
      <c r="G29" s="6"/>
      <c r="H29" s="6"/>
    </row>
    <row r="30" spans="1:8" ht="27.75" customHeight="1" x14ac:dyDescent="0.25">
      <c r="A30" s="163" t="s">
        <v>315</v>
      </c>
      <c r="B30" s="163"/>
      <c r="C30" s="163"/>
      <c r="D30" s="163"/>
      <c r="E30" s="163"/>
      <c r="F30" s="6"/>
      <c r="G30" s="6"/>
      <c r="H30" s="6"/>
    </row>
    <row r="31" spans="1:8" ht="96.75" customHeight="1" x14ac:dyDescent="0.25">
      <c r="A31" s="111"/>
      <c r="B31" s="63" t="s">
        <v>297</v>
      </c>
      <c r="C31" s="64" t="s">
        <v>316</v>
      </c>
      <c r="D31" s="63" t="s">
        <v>317</v>
      </c>
      <c r="E31" s="63" t="s">
        <v>318</v>
      </c>
      <c r="F31" s="6"/>
      <c r="G31" s="6"/>
      <c r="H31" s="6"/>
    </row>
    <row r="32" spans="1:8" x14ac:dyDescent="0.25">
      <c r="A32" s="111">
        <v>1</v>
      </c>
      <c r="B32" s="65" t="s">
        <v>298</v>
      </c>
      <c r="C32" s="98">
        <v>52242.09120000001</v>
      </c>
      <c r="D32" s="68" t="s">
        <v>248</v>
      </c>
      <c r="E32" s="106">
        <v>12</v>
      </c>
      <c r="F32" s="66"/>
      <c r="G32" s="6"/>
      <c r="H32" s="6"/>
    </row>
    <row r="33" spans="1:8" x14ac:dyDescent="0.25">
      <c r="A33" s="111">
        <v>2</v>
      </c>
      <c r="B33" s="65" t="s">
        <v>299</v>
      </c>
      <c r="C33" s="98">
        <v>21621.599999999999</v>
      </c>
      <c r="D33" s="63" t="s">
        <v>265</v>
      </c>
      <c r="E33" s="106">
        <v>12</v>
      </c>
      <c r="F33" s="66"/>
      <c r="G33" s="6"/>
      <c r="H33" s="6"/>
    </row>
    <row r="34" spans="1:8" x14ac:dyDescent="0.25">
      <c r="A34" s="111">
        <v>3</v>
      </c>
      <c r="B34" s="67" t="s">
        <v>300</v>
      </c>
      <c r="C34" s="99">
        <v>14556.709439999999</v>
      </c>
      <c r="D34" s="68" t="s">
        <v>267</v>
      </c>
      <c r="E34" s="106">
        <v>12</v>
      </c>
      <c r="F34" s="66"/>
      <c r="G34" s="6"/>
      <c r="H34" s="6"/>
    </row>
    <row r="35" spans="1:8" ht="48" customHeight="1" x14ac:dyDescent="0.25">
      <c r="A35" s="111">
        <v>4</v>
      </c>
      <c r="B35" s="67" t="s">
        <v>301</v>
      </c>
      <c r="C35" s="99">
        <v>7425.1756800000003</v>
      </c>
      <c r="D35" s="68" t="s">
        <v>248</v>
      </c>
      <c r="E35" s="106">
        <v>12</v>
      </c>
      <c r="F35" s="66"/>
      <c r="G35" s="6"/>
      <c r="H35" s="6"/>
    </row>
    <row r="36" spans="1:8" ht="86.25" customHeight="1" x14ac:dyDescent="0.25">
      <c r="A36" s="111">
        <v>5</v>
      </c>
      <c r="B36" s="67" t="s">
        <v>302</v>
      </c>
      <c r="C36" s="99">
        <v>46423.041599999997</v>
      </c>
      <c r="D36" s="68" t="s">
        <v>248</v>
      </c>
      <c r="E36" s="106">
        <v>12</v>
      </c>
      <c r="F36" s="66"/>
      <c r="G36" s="6"/>
      <c r="H36" s="6"/>
    </row>
    <row r="37" spans="1:8" ht="47.25" x14ac:dyDescent="0.25">
      <c r="A37" s="111">
        <v>6</v>
      </c>
      <c r="B37" s="65" t="s">
        <v>319</v>
      </c>
      <c r="C37" s="98">
        <v>3400</v>
      </c>
      <c r="D37" s="63" t="s">
        <v>320</v>
      </c>
      <c r="E37" s="106">
        <v>12</v>
      </c>
      <c r="F37" s="70"/>
      <c r="G37" s="6"/>
      <c r="H37" s="6"/>
    </row>
    <row r="38" spans="1:8" ht="31.5" x14ac:dyDescent="0.25">
      <c r="A38" s="111">
        <v>7</v>
      </c>
      <c r="B38" s="67" t="s">
        <v>321</v>
      </c>
      <c r="C38" s="99">
        <v>2156.3000000000002</v>
      </c>
      <c r="D38" s="63" t="s">
        <v>303</v>
      </c>
      <c r="E38" s="106">
        <v>2</v>
      </c>
      <c r="F38" s="66"/>
      <c r="G38" s="6"/>
      <c r="H38" s="6"/>
    </row>
    <row r="39" spans="1:8" ht="20.25" customHeight="1" x14ac:dyDescent="0.25">
      <c r="A39" s="111">
        <v>8</v>
      </c>
      <c r="B39" s="71" t="s">
        <v>304</v>
      </c>
      <c r="C39" s="100">
        <v>995.62</v>
      </c>
      <c r="D39" s="68" t="s">
        <v>322</v>
      </c>
      <c r="E39" s="107">
        <v>1</v>
      </c>
      <c r="F39" s="66"/>
      <c r="G39" s="6"/>
      <c r="H39" s="6"/>
    </row>
    <row r="40" spans="1:8" ht="96.75" customHeight="1" x14ac:dyDescent="0.25">
      <c r="A40" s="111">
        <v>9</v>
      </c>
      <c r="B40" s="71" t="s">
        <v>323</v>
      </c>
      <c r="C40" s="100">
        <v>3256.3</v>
      </c>
      <c r="D40" s="68" t="s">
        <v>248</v>
      </c>
      <c r="E40" s="107">
        <v>12</v>
      </c>
      <c r="F40" s="70"/>
      <c r="G40" s="6"/>
      <c r="H40" s="6"/>
    </row>
    <row r="41" spans="1:8" ht="24.75" customHeight="1" x14ac:dyDescent="0.25">
      <c r="A41" s="111">
        <v>10</v>
      </c>
      <c r="B41" s="71" t="s">
        <v>305</v>
      </c>
      <c r="C41" s="100">
        <v>133.6</v>
      </c>
      <c r="D41" s="68" t="s">
        <v>324</v>
      </c>
      <c r="E41" s="107">
        <v>1</v>
      </c>
      <c r="F41" s="66"/>
      <c r="G41" s="6"/>
      <c r="H41" s="6"/>
    </row>
    <row r="42" spans="1:8" ht="15.75" customHeight="1" x14ac:dyDescent="0.25">
      <c r="A42" s="111">
        <v>11</v>
      </c>
      <c r="B42" s="67" t="s">
        <v>306</v>
      </c>
      <c r="C42" s="99">
        <v>3450</v>
      </c>
      <c r="D42" s="68" t="s">
        <v>322</v>
      </c>
      <c r="E42" s="107">
        <v>1</v>
      </c>
      <c r="F42" s="66"/>
      <c r="G42" s="6"/>
      <c r="H42" s="6"/>
    </row>
    <row r="43" spans="1:8" ht="17.25" customHeight="1" x14ac:dyDescent="0.25">
      <c r="A43" s="111">
        <v>12</v>
      </c>
      <c r="B43" s="67" t="s">
        <v>311</v>
      </c>
      <c r="C43" s="99">
        <v>420</v>
      </c>
      <c r="D43" s="63" t="s">
        <v>325</v>
      </c>
      <c r="E43" s="106">
        <v>1</v>
      </c>
      <c r="F43" s="66"/>
      <c r="G43" s="6"/>
      <c r="H43" s="6"/>
    </row>
    <row r="44" spans="1:8" ht="28.5" customHeight="1" x14ac:dyDescent="0.25">
      <c r="A44" s="111">
        <v>13</v>
      </c>
      <c r="B44" s="67" t="s">
        <v>340</v>
      </c>
      <c r="C44" s="69">
        <f>1.3*1500</f>
        <v>1950</v>
      </c>
      <c r="D44" s="63" t="s">
        <v>327</v>
      </c>
      <c r="E44" s="106">
        <v>12</v>
      </c>
      <c r="F44" s="66"/>
      <c r="G44" s="6"/>
      <c r="H44" s="6"/>
    </row>
    <row r="45" spans="1:8" ht="28.5" customHeight="1" x14ac:dyDescent="0.25">
      <c r="A45" s="111">
        <v>14</v>
      </c>
      <c r="B45" s="72" t="s">
        <v>326</v>
      </c>
      <c r="C45" s="69">
        <f>0.1*SUM(C32:C44)</f>
        <v>15803.043791999997</v>
      </c>
      <c r="D45" s="68" t="s">
        <v>248</v>
      </c>
      <c r="E45" s="107">
        <v>12</v>
      </c>
      <c r="F45" s="66"/>
      <c r="G45" s="6"/>
      <c r="H45" s="6"/>
    </row>
    <row r="46" spans="1:8" ht="28.5" customHeight="1" x14ac:dyDescent="0.25">
      <c r="A46" s="112"/>
      <c r="B46" s="103"/>
      <c r="C46" s="104"/>
      <c r="D46" s="105"/>
      <c r="E46" s="66"/>
      <c r="F46" s="66"/>
      <c r="G46" s="6"/>
      <c r="H46" s="6"/>
    </row>
    <row r="47" spans="1:8" ht="28.5" customHeight="1" x14ac:dyDescent="0.25">
      <c r="A47" s="112"/>
      <c r="B47" s="113" t="s">
        <v>328</v>
      </c>
      <c r="C47" s="114"/>
      <c r="D47" s="114"/>
      <c r="E47" s="66"/>
      <c r="F47" s="66"/>
      <c r="G47" s="6"/>
      <c r="H47" s="6"/>
    </row>
    <row r="48" spans="1:8" ht="28.5" customHeight="1" x14ac:dyDescent="0.25">
      <c r="A48" s="112"/>
      <c r="B48" s="145" t="s">
        <v>329</v>
      </c>
      <c r="C48" s="145"/>
      <c r="D48" s="115">
        <v>-142069.0846</v>
      </c>
      <c r="E48" s="66"/>
      <c r="F48" s="66"/>
      <c r="G48" s="6"/>
      <c r="H48" s="6"/>
    </row>
    <row r="49" spans="1:8" ht="21" customHeight="1" x14ac:dyDescent="0.25">
      <c r="A49" s="112"/>
      <c r="B49" s="145" t="s">
        <v>330</v>
      </c>
      <c r="C49" s="145"/>
      <c r="D49" s="115">
        <f>D15</f>
        <v>97490.4</v>
      </c>
      <c r="E49" s="66"/>
      <c r="F49" s="66"/>
      <c r="G49" s="6"/>
      <c r="H49" s="6"/>
    </row>
    <row r="50" spans="1:8" ht="20.25" customHeight="1" x14ac:dyDescent="0.25">
      <c r="A50" s="112"/>
      <c r="B50" s="145" t="s">
        <v>331</v>
      </c>
      <c r="C50" s="145"/>
      <c r="D50" s="115">
        <f>D19</f>
        <v>104716.94</v>
      </c>
      <c r="E50" s="66"/>
      <c r="F50" s="66"/>
      <c r="G50" s="6"/>
      <c r="H50" s="6"/>
    </row>
    <row r="51" spans="1:8" ht="28.5" customHeight="1" x14ac:dyDescent="0.25">
      <c r="A51" s="112"/>
      <c r="B51" s="116"/>
      <c r="C51" s="116"/>
      <c r="D51" s="115"/>
      <c r="E51" s="66"/>
      <c r="F51" s="66"/>
      <c r="G51" s="6"/>
      <c r="H51" s="6"/>
    </row>
    <row r="52" spans="1:8" ht="28.5" customHeight="1" x14ac:dyDescent="0.25">
      <c r="A52" s="112"/>
      <c r="B52" s="146" t="s">
        <v>332</v>
      </c>
      <c r="C52" s="146"/>
      <c r="D52" s="146"/>
      <c r="E52" s="146"/>
      <c r="F52" s="129"/>
      <c r="G52" s="129"/>
      <c r="H52" s="6"/>
    </row>
    <row r="53" spans="1:8" ht="75" customHeight="1" x14ac:dyDescent="0.25">
      <c r="A53" s="112"/>
      <c r="B53" s="63" t="s">
        <v>297</v>
      </c>
      <c r="C53" s="64" t="s">
        <v>316</v>
      </c>
      <c r="D53" s="63" t="s">
        <v>333</v>
      </c>
      <c r="E53" s="63" t="s">
        <v>318</v>
      </c>
      <c r="F53" s="66"/>
      <c r="G53" s="6"/>
      <c r="H53" s="6"/>
    </row>
    <row r="54" spans="1:8" ht="222" customHeight="1" x14ac:dyDescent="0.25">
      <c r="A54" s="111">
        <v>1</v>
      </c>
      <c r="B54" s="117" t="s">
        <v>335</v>
      </c>
      <c r="C54" s="118">
        <f>15262/2</f>
        <v>7631</v>
      </c>
      <c r="D54" s="119" t="s">
        <v>334</v>
      </c>
      <c r="E54" s="64"/>
      <c r="F54" s="66"/>
      <c r="G54" s="6"/>
      <c r="H54" s="6"/>
    </row>
    <row r="55" spans="1:8" ht="27" customHeight="1" x14ac:dyDescent="0.25">
      <c r="A55" s="111">
        <v>2</v>
      </c>
      <c r="B55" s="120" t="s">
        <v>336</v>
      </c>
      <c r="C55" s="121">
        <f>SUM(C54)</f>
        <v>7631</v>
      </c>
      <c r="D55" s="119"/>
      <c r="E55" s="122"/>
      <c r="F55" s="6"/>
      <c r="G55" s="6"/>
      <c r="H55" s="6"/>
    </row>
    <row r="56" spans="1:8" ht="35.25" customHeight="1" x14ac:dyDescent="0.25">
      <c r="A56" s="112"/>
      <c r="B56" s="116" t="s">
        <v>337</v>
      </c>
      <c r="C56" s="113">
        <f>D50-C55</f>
        <v>97085.94</v>
      </c>
      <c r="D56" s="123"/>
      <c r="E56" s="124"/>
      <c r="F56" s="6"/>
      <c r="G56" s="6"/>
      <c r="H56" s="6"/>
    </row>
    <row r="57" spans="1:8" ht="48" customHeight="1" x14ac:dyDescent="0.25">
      <c r="A57" s="112"/>
      <c r="B57" s="125" t="s">
        <v>338</v>
      </c>
      <c r="C57" s="126">
        <f>D48+C56</f>
        <v>-44983.1446</v>
      </c>
      <c r="D57" s="123"/>
      <c r="E57" s="124"/>
      <c r="F57" s="6"/>
      <c r="G57" s="6"/>
      <c r="H57" s="6"/>
    </row>
    <row r="58" spans="1:8" ht="36.75" customHeight="1" x14ac:dyDescent="0.25">
      <c r="A58" s="162" t="s">
        <v>313</v>
      </c>
      <c r="B58" s="162"/>
      <c r="C58" s="162"/>
      <c r="D58" s="162"/>
      <c r="E58" s="162"/>
      <c r="F58" s="6"/>
      <c r="G58" s="6"/>
      <c r="H58" s="6"/>
    </row>
    <row r="59" spans="1:8" ht="36.75" customHeight="1" x14ac:dyDescent="0.25">
      <c r="A59" s="112"/>
      <c r="B59" s="81"/>
      <c r="C59" s="101"/>
      <c r="D59" s="81"/>
      <c r="E59" s="81"/>
      <c r="F59" s="6"/>
      <c r="G59" s="6"/>
      <c r="H59" s="6"/>
    </row>
    <row r="60" spans="1:8" ht="33.75" customHeight="1" x14ac:dyDescent="0.25">
      <c r="A60" s="152" t="s">
        <v>189</v>
      </c>
      <c r="B60" s="153"/>
      <c r="C60" s="153"/>
      <c r="D60" s="153"/>
      <c r="E60" s="154"/>
    </row>
    <row r="61" spans="1:8" x14ac:dyDescent="0.25">
      <c r="A61" s="110"/>
      <c r="B61" s="73" t="s">
        <v>190</v>
      </c>
      <c r="C61" s="102"/>
      <c r="D61" s="23" t="s">
        <v>6</v>
      </c>
      <c r="E61" s="63">
        <v>0</v>
      </c>
    </row>
    <row r="62" spans="1:8" x14ac:dyDescent="0.25">
      <c r="A62" s="110"/>
      <c r="B62" s="73" t="s">
        <v>191</v>
      </c>
      <c r="C62" s="102"/>
      <c r="D62" s="23" t="s">
        <v>6</v>
      </c>
      <c r="E62" s="63">
        <v>0</v>
      </c>
    </row>
    <row r="63" spans="1:8" ht="31.5" x14ac:dyDescent="0.25">
      <c r="A63" s="110"/>
      <c r="B63" s="73" t="s">
        <v>192</v>
      </c>
      <c r="C63" s="102"/>
      <c r="D63" s="23" t="s">
        <v>6</v>
      </c>
      <c r="E63" s="63">
        <v>0</v>
      </c>
    </row>
    <row r="64" spans="1:8" x14ac:dyDescent="0.25">
      <c r="A64" s="110"/>
      <c r="B64" s="73" t="s">
        <v>193</v>
      </c>
      <c r="C64" s="102"/>
      <c r="D64" s="23" t="s">
        <v>13</v>
      </c>
      <c r="E64" s="63">
        <v>0</v>
      </c>
    </row>
    <row r="65" spans="1:8" ht="33.75" customHeight="1" x14ac:dyDescent="0.25">
      <c r="A65" s="155" t="s">
        <v>119</v>
      </c>
      <c r="B65" s="156"/>
      <c r="C65" s="156"/>
      <c r="D65" s="156"/>
      <c r="E65" s="157"/>
    </row>
    <row r="66" spans="1:8" ht="31.5" x14ac:dyDescent="0.25">
      <c r="A66" s="110"/>
      <c r="B66" s="74" t="s">
        <v>120</v>
      </c>
      <c r="C66" s="64"/>
      <c r="D66" s="23" t="s">
        <v>13</v>
      </c>
      <c r="E66" s="64"/>
    </row>
    <row r="67" spans="1:8" x14ac:dyDescent="0.25">
      <c r="A67" s="110"/>
      <c r="B67" s="73" t="s">
        <v>125</v>
      </c>
      <c r="C67" s="102"/>
      <c r="D67" s="23" t="s">
        <v>13</v>
      </c>
      <c r="E67" s="64">
        <v>0</v>
      </c>
    </row>
    <row r="68" spans="1:8" x14ac:dyDescent="0.25">
      <c r="A68" s="110"/>
      <c r="B68" s="73" t="s">
        <v>126</v>
      </c>
      <c r="C68" s="102"/>
      <c r="D68" s="23" t="s">
        <v>13</v>
      </c>
      <c r="E68" s="64">
        <v>0</v>
      </c>
    </row>
    <row r="69" spans="1:8" ht="31.5" x14ac:dyDescent="0.25">
      <c r="A69" s="110"/>
      <c r="B69" s="74" t="s">
        <v>121</v>
      </c>
      <c r="C69" s="64"/>
      <c r="D69" s="23" t="s">
        <v>13</v>
      </c>
      <c r="E69" s="64"/>
    </row>
    <row r="70" spans="1:8" x14ac:dyDescent="0.25">
      <c r="A70" s="110"/>
      <c r="B70" s="73" t="s">
        <v>125</v>
      </c>
      <c r="C70" s="102"/>
      <c r="D70" s="23" t="s">
        <v>13</v>
      </c>
      <c r="E70" s="64">
        <v>0</v>
      </c>
    </row>
    <row r="71" spans="1:8" x14ac:dyDescent="0.25">
      <c r="A71" s="110"/>
      <c r="B71" s="73" t="s">
        <v>126</v>
      </c>
      <c r="C71" s="102"/>
      <c r="D71" s="23" t="s">
        <v>13</v>
      </c>
      <c r="E71" s="64">
        <v>469939.14</v>
      </c>
    </row>
    <row r="72" spans="1:8" ht="42.75" customHeight="1" x14ac:dyDescent="0.25">
      <c r="A72" s="155" t="s">
        <v>194</v>
      </c>
      <c r="B72" s="156"/>
      <c r="C72" s="156"/>
      <c r="D72" s="156"/>
      <c r="E72" s="157"/>
    </row>
    <row r="73" spans="1:8" ht="47.25" x14ac:dyDescent="0.25">
      <c r="A73" s="158"/>
      <c r="B73" s="74" t="s">
        <v>91</v>
      </c>
      <c r="C73" s="23" t="s">
        <v>5</v>
      </c>
      <c r="D73" s="63" t="s">
        <v>260</v>
      </c>
      <c r="E73" s="8" t="s">
        <v>250</v>
      </c>
      <c r="F73" s="8" t="s">
        <v>255</v>
      </c>
      <c r="G73" s="8" t="s">
        <v>258</v>
      </c>
      <c r="H73" s="8" t="s">
        <v>258</v>
      </c>
    </row>
    <row r="74" spans="1:8" x14ac:dyDescent="0.25">
      <c r="A74" s="159"/>
      <c r="B74" s="74" t="s">
        <v>59</v>
      </c>
      <c r="C74" s="23" t="s">
        <v>5</v>
      </c>
      <c r="D74" s="63" t="s">
        <v>245</v>
      </c>
      <c r="E74" s="8" t="s">
        <v>245</v>
      </c>
      <c r="F74" s="8" t="s">
        <v>245</v>
      </c>
      <c r="G74" s="8" t="s">
        <v>259</v>
      </c>
      <c r="H74" s="8" t="s">
        <v>259</v>
      </c>
    </row>
    <row r="75" spans="1:8" x14ac:dyDescent="0.25">
      <c r="A75" s="159"/>
      <c r="B75" s="74" t="s">
        <v>122</v>
      </c>
      <c r="C75" s="23" t="s">
        <v>98</v>
      </c>
      <c r="D75" s="63">
        <f>E75+F75</f>
        <v>2735.06</v>
      </c>
      <c r="E75" s="8">
        <v>2508.9699999999998</v>
      </c>
      <c r="F75" s="8">
        <v>226.09</v>
      </c>
      <c r="G75" s="8">
        <v>61.5</v>
      </c>
      <c r="H75" s="8">
        <v>61.5</v>
      </c>
    </row>
    <row r="76" spans="1:8" x14ac:dyDescent="0.25">
      <c r="A76" s="159"/>
      <c r="B76" s="74" t="s">
        <v>195</v>
      </c>
      <c r="C76" s="23" t="s">
        <v>13</v>
      </c>
      <c r="D76" s="75">
        <v>32450.54</v>
      </c>
      <c r="E76" s="8">
        <v>30295.93</v>
      </c>
      <c r="F76" s="56">
        <f>27639.77+94526.95</f>
        <v>122166.72</v>
      </c>
      <c r="G76" s="56">
        <v>493279.48</v>
      </c>
      <c r="H76" s="56">
        <v>493279.48</v>
      </c>
    </row>
    <row r="77" spans="1:8" x14ac:dyDescent="0.25">
      <c r="A77" s="159"/>
      <c r="B77" s="73" t="s">
        <v>196</v>
      </c>
      <c r="C77" s="23" t="s">
        <v>13</v>
      </c>
      <c r="D77" s="76">
        <v>25101.35</v>
      </c>
      <c r="E77" s="57">
        <v>23434.69</v>
      </c>
      <c r="F77" s="57">
        <f>20774.49+72215.02</f>
        <v>92989.510000000009</v>
      </c>
      <c r="G77" s="57">
        <v>419273.32</v>
      </c>
      <c r="H77" s="57">
        <v>419273.32</v>
      </c>
    </row>
    <row r="78" spans="1:8" x14ac:dyDescent="0.25">
      <c r="A78" s="159"/>
      <c r="B78" s="73" t="s">
        <v>197</v>
      </c>
      <c r="C78" s="23" t="s">
        <v>13</v>
      </c>
      <c r="D78" s="76">
        <f>D76-D77</f>
        <v>7349.1900000000023</v>
      </c>
      <c r="E78" s="57">
        <f>E76-E77</f>
        <v>6861.2400000000016</v>
      </c>
      <c r="F78" s="57">
        <f t="shared" ref="F78" si="0">F76-F77</f>
        <v>29177.209999999992</v>
      </c>
      <c r="G78" s="57">
        <f>G76-G77</f>
        <v>74006.159999999974</v>
      </c>
      <c r="H78" s="57">
        <f>H76-H77</f>
        <v>74006.159999999974</v>
      </c>
    </row>
    <row r="79" spans="1:8" ht="48" customHeight="1" x14ac:dyDescent="0.25">
      <c r="A79" s="159"/>
      <c r="B79" s="73" t="s">
        <v>200</v>
      </c>
      <c r="C79" s="23" t="s">
        <v>13</v>
      </c>
      <c r="D79" s="164" t="s">
        <v>309</v>
      </c>
      <c r="E79" s="165"/>
      <c r="F79" s="165"/>
      <c r="G79" s="165"/>
      <c r="H79" s="166"/>
    </row>
    <row r="80" spans="1:8" ht="43.5" customHeight="1" x14ac:dyDescent="0.25">
      <c r="A80" s="159"/>
      <c r="B80" s="73" t="s">
        <v>199</v>
      </c>
      <c r="C80" s="23" t="s">
        <v>13</v>
      </c>
      <c r="D80" s="164" t="s">
        <v>309</v>
      </c>
      <c r="E80" s="165"/>
      <c r="F80" s="165"/>
      <c r="G80" s="165"/>
      <c r="H80" s="166"/>
    </row>
    <row r="81" spans="1:8" ht="44.25" customHeight="1" x14ac:dyDescent="0.25">
      <c r="A81" s="159"/>
      <c r="B81" s="73" t="s">
        <v>198</v>
      </c>
      <c r="C81" s="23" t="s">
        <v>13</v>
      </c>
      <c r="D81" s="164" t="s">
        <v>309</v>
      </c>
      <c r="E81" s="165"/>
      <c r="F81" s="165"/>
      <c r="G81" s="165"/>
      <c r="H81" s="166"/>
    </row>
    <row r="82" spans="1:8" ht="31.5" x14ac:dyDescent="0.25">
      <c r="A82" s="160"/>
      <c r="B82" s="74" t="s">
        <v>201</v>
      </c>
      <c r="C82" s="23" t="s">
        <v>13</v>
      </c>
      <c r="D82" s="75">
        <v>0</v>
      </c>
      <c r="E82" s="8">
        <v>0</v>
      </c>
      <c r="F82" s="8">
        <v>0</v>
      </c>
      <c r="G82" s="8">
        <v>0</v>
      </c>
      <c r="H82" s="8">
        <v>0</v>
      </c>
    </row>
    <row r="83" spans="1:8" ht="15.75" customHeight="1" x14ac:dyDescent="0.25">
      <c r="A83" s="155" t="s">
        <v>202</v>
      </c>
      <c r="B83" s="156"/>
      <c r="C83" s="156"/>
      <c r="D83" s="156"/>
      <c r="E83" s="161"/>
    </row>
    <row r="84" spans="1:8" x14ac:dyDescent="0.25">
      <c r="A84" s="110"/>
      <c r="B84" s="73" t="s">
        <v>190</v>
      </c>
      <c r="C84" s="23" t="s">
        <v>6</v>
      </c>
      <c r="D84" s="76">
        <v>0</v>
      </c>
      <c r="E84" s="127"/>
    </row>
    <row r="85" spans="1:8" x14ac:dyDescent="0.25">
      <c r="A85" s="110"/>
      <c r="B85" s="73" t="s">
        <v>191</v>
      </c>
      <c r="C85" s="23" t="s">
        <v>6</v>
      </c>
      <c r="D85" s="63">
        <v>0</v>
      </c>
      <c r="E85" s="105"/>
    </row>
    <row r="86" spans="1:8" ht="31.5" x14ac:dyDescent="0.25">
      <c r="A86" s="110"/>
      <c r="B86" s="73" t="s">
        <v>192</v>
      </c>
      <c r="C86" s="23" t="s">
        <v>6</v>
      </c>
      <c r="D86" s="22">
        <v>0</v>
      </c>
      <c r="E86" s="128"/>
    </row>
    <row r="87" spans="1:8" x14ac:dyDescent="0.25">
      <c r="A87" s="110"/>
      <c r="B87" s="73" t="s">
        <v>193</v>
      </c>
      <c r="C87" s="23" t="s">
        <v>13</v>
      </c>
      <c r="D87" s="63">
        <v>0</v>
      </c>
      <c r="E87" s="105"/>
    </row>
    <row r="88" spans="1:8" ht="15.75" customHeight="1" x14ac:dyDescent="0.25">
      <c r="A88" s="149" t="s">
        <v>203</v>
      </c>
      <c r="B88" s="149"/>
      <c r="C88" s="149"/>
      <c r="D88" s="149"/>
      <c r="E88" s="149"/>
    </row>
    <row r="89" spans="1:8" x14ac:dyDescent="0.25">
      <c r="A89" s="110"/>
      <c r="B89" s="73" t="s">
        <v>204</v>
      </c>
      <c r="C89" s="23" t="s">
        <v>6</v>
      </c>
      <c r="D89" s="63">
        <v>0</v>
      </c>
      <c r="E89" s="105"/>
    </row>
    <row r="90" spans="1:8" x14ac:dyDescent="0.25">
      <c r="A90" s="110"/>
      <c r="B90" s="73" t="s">
        <v>205</v>
      </c>
      <c r="C90" s="23" t="s">
        <v>6</v>
      </c>
      <c r="D90" s="63">
        <v>0</v>
      </c>
      <c r="E90" s="105"/>
    </row>
    <row r="91" spans="1:8" ht="31.5" x14ac:dyDescent="0.25">
      <c r="A91" s="110"/>
      <c r="B91" s="73" t="s">
        <v>206</v>
      </c>
      <c r="C91" s="23" t="s">
        <v>13</v>
      </c>
      <c r="D91" s="22">
        <v>0</v>
      </c>
      <c r="E91" s="128"/>
    </row>
    <row r="92" spans="1:8" x14ac:dyDescent="0.25">
      <c r="B92" s="1"/>
      <c r="E92" s="103"/>
    </row>
    <row r="93" spans="1:8" x14ac:dyDescent="0.25">
      <c r="B93" s="1" t="s">
        <v>307</v>
      </c>
      <c r="E93" s="1" t="s">
        <v>308</v>
      </c>
    </row>
  </sheetData>
  <mergeCells count="18">
    <mergeCell ref="D81:H81"/>
    <mergeCell ref="B49:C49"/>
    <mergeCell ref="B50:C50"/>
    <mergeCell ref="B52:E52"/>
    <mergeCell ref="D1:E3"/>
    <mergeCell ref="A4:E4"/>
    <mergeCell ref="A88:E88"/>
    <mergeCell ref="A28:E28"/>
    <mergeCell ref="A60:E60"/>
    <mergeCell ref="A65:E65"/>
    <mergeCell ref="A72:E72"/>
    <mergeCell ref="A73:A82"/>
    <mergeCell ref="A83:E83"/>
    <mergeCell ref="A58:E58"/>
    <mergeCell ref="A30:E30"/>
    <mergeCell ref="B48:C48"/>
    <mergeCell ref="D79:H79"/>
    <mergeCell ref="D80:H80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2021-04-14T06:06:50Z</dcterms:modified>
</cp:coreProperties>
</file>