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 defaultThemeVersion="124226"/>
  <xr:revisionPtr revIDLastSave="0" documentId="13_ncr:1_{8AEDF5A1-D392-4600-BCB1-938809269221}" xr6:coauthVersionLast="45" xr6:coauthVersionMax="45" xr10:uidLastSave="{00000000-0000-0000-0000-000000000000}"/>
  <bookViews>
    <workbookView xWindow="-108" yWindow="-108" windowWidth="23256" windowHeight="12456" activeTab="7" xr2:uid="{00000000-000D-0000-FFFF-FFFF00000000}"/>
  </bookViews>
  <sheets>
    <sheet name="2.1" sheetId="5" r:id="rId1"/>
    <sheet name="2.2." sheetId="6" r:id="rId2"/>
    <sheet name="2.3." sheetId="7" r:id="rId3"/>
    <sheet name="2.4" sheetId="8" r:id="rId4"/>
    <sheet name="2.6" sheetId="10" r:id="rId5"/>
    <sheet name="2.5" sheetId="9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" i="12" l="1"/>
  <c r="E21" i="12"/>
  <c r="C56" i="12"/>
  <c r="C64" i="12"/>
  <c r="C66" i="12" l="1"/>
  <c r="C57" i="12"/>
  <c r="C48" i="12" l="1"/>
  <c r="C39" i="12" l="1"/>
  <c r="C46" i="12" l="1"/>
  <c r="C45" i="12"/>
  <c r="C42" i="12" l="1"/>
  <c r="D53" i="12" l="1"/>
  <c r="D67" i="12" l="1"/>
  <c r="D68" i="12" s="1"/>
  <c r="D19" i="12" l="1"/>
  <c r="D18" i="12" s="1"/>
  <c r="D52" i="12"/>
  <c r="D26" i="12" l="1"/>
  <c r="D15" i="12"/>
  <c r="G87" i="12" l="1"/>
  <c r="G86" i="12"/>
  <c r="H88" i="12" l="1"/>
  <c r="G88" i="12"/>
  <c r="F88" i="12"/>
  <c r="E88" i="12"/>
  <c r="D22" i="5" l="1"/>
  <c r="D28" i="5" l="1"/>
</calcChain>
</file>

<file path=xl/sharedStrings.xml><?xml version="1.0" encoding="utf-8"?>
<sst xmlns="http://schemas.openxmlformats.org/spreadsheetml/2006/main" count="973" uniqueCount="351">
  <si>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</si>
  <si>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</si>
  <si>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</si>
  <si>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</si>
  <si>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</si>
  <si>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</si>
  <si>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</si>
  <si>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</si>
  <si>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</si>
  <si>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</si>
  <si>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</si>
  <si>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</si>
  <si>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</si>
  <si>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</si>
  <si>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</si>
  <si>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</si>
  <si>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</si>
  <si>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</si>
  <si>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</si>
  <si>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</si>
  <si>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</si>
  <si>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</si>
  <si>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</si>
  <si>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</si>
  <si>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</si>
  <si>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</si>
  <si>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</si>
  <si>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</si>
  <si>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</si>
  <si>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</si>
  <si>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</si>
  <si>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</si>
  <si>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</si>
  <si>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</si>
  <si>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</si>
  <si>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</si>
  <si>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</si>
  <si>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</si>
  <si>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</si>
  <si>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</si>
  <si>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</si>
  <si>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</si>
  <si>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</si>
  <si>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</si>
  <si>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</si>
  <si>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</si>
  <si>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</si>
  <si>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</si>
  <si>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</si>
  <si>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</si>
  <si>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</si>
  <si>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</si>
  <si>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</si>
  <si>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</si>
  <si>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</si>
  <si>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</si>
  <si>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</si>
  <si>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</si>
  <si>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</si>
  <si>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</si>
  <si>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</si>
  <si>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</si>
  <si>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</si>
  <si>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</si>
  <si>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</si>
  <si>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</si>
  <si>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</si>
  <si>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</si>
  <si>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</si>
  <si>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</si>
  <si>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</si>
  <si>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</si>
  <si>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</si>
  <si>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</si>
  <si>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</si>
  <si>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</si>
  <si>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</si>
  <si>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</si>
  <si>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</si>
  <si>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</si>
  <si>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</si>
  <si>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</si>
  <si>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</si>
  <si>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</si>
  <si>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</si>
  <si>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</si>
  <si>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</si>
  <si>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</si>
  <si>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</si>
  <si>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</si>
  <si>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</si>
  <si>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</si>
  <si>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</si>
  <si>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</si>
  <si>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</si>
  <si>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</si>
  <si>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</si>
  <si>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</si>
  <si>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</si>
  <si>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</si>
  <si>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</si>
  <si>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</si>
  <si>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</si>
  <si>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</si>
  <si>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</si>
  <si>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</si>
  <si>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</si>
  <si>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</si>
  <si>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</si>
  <si>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</si>
  <si>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</si>
  <si>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</si>
  <si>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</si>
  <si>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</si>
  <si>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</si>
  <si>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</si>
  <si>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</si>
  <si>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</si>
  <si>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</si>
  <si>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</si>
  <si>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</si>
  <si>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</si>
  <si>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</si>
  <si>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</si>
  <si>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</si>
  <si>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</si>
  <si>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</si>
  <si>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</si>
  <si>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</si>
  <si>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</si>
  <si>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</si>
  <si>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</si>
  <si>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</si>
  <si>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</si>
  <si>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</si>
  <si>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</si>
  <si>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</si>
  <si>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</si>
  <si>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</si>
  <si>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</si>
  <si>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</si>
  <si>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</si>
  <si>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</si>
  <si>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</si>
  <si>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</si>
  <si>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</si>
  <si>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</si>
  <si>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</si>
  <si>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</si>
  <si>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</si>
  <si>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</si>
  <si>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</si>
  <si>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</si>
  <si>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</si>
  <si>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</si>
  <si>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</si>
  <si>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</si>
  <si>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</si>
  <si>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</si>
  <si>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</si>
  <si>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</si>
  <si>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</si>
  <si>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</si>
  <si>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</si>
  <si>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</si>
  <si>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</si>
  <si>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</si>
  <si>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</si>
  <si>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</si>
  <si>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</si>
  <si>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</si>
  <si>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</si>
  <si>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</si>
  <si>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</si>
  <si>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</si>
  <si>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</si>
  <si>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</si>
  <si>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</si>
  <si>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</si>
  <si>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</si>
  <si>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</si>
  <si>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</si>
  <si>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</si>
  <si>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</si>
  <si>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</si>
  <si>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</si>
  <si>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</si>
  <si>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</si>
  <si>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</si>
  <si>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</si>
  <si>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</si>
  <si>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</si>
  <si>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</si>
  <si>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</si>
  <si>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</si>
  <si>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</si>
  <si>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</si>
  <si>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</si>
  <si>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</si>
  <si>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</si>
  <si>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</si>
  <si>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</si>
  <si>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</si>
  <si>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</si>
  <si>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</si>
  <si>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</si>
  <si>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</si>
  <si>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</si>
  <si>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</si>
  <si>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</si>
  <si>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</si>
  <si>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</si>
  <si>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</si>
  <si>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</si>
  <si>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</si>
  <si>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</si>
  <si>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</si>
  <si>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</si>
  <si>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</si>
  <si>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</si>
  <si>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</si>
  <si>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</si>
  <si>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</si>
  <si>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</si>
  <si>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</si>
  <si>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</si>
  <si>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</si>
  <si>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</si>
  <si>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</si>
  <si>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</si>
  <si>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</si>
  <si>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</si>
  <si>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</si>
  <si>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</si>
  <si>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</si>
  <si>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</si>
  <si>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</si>
  <si>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</si>
  <si>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</si>
  <si>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</si>
  <si>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</si>
  <si>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</si>
  <si>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</si>
  <si>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</si>
  <si>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</si>
  <si>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</si>
  <si>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</si>
  <si>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</si>
  <si>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</si>
  <si>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</si>
  <si>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</si>
  <si>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</si>
  <si>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</si>
  <si>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</si>
  <si>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</si>
  <si>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</si>
  <si>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</si>
  <si>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</si>
  <si>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</si>
  <si>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</si>
  <si>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</si>
  <si>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</si>
  <si>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</si>
  <si>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</si>
  <si>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</si>
  <si>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</si>
  <si>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</si>
  <si>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 xml:space="preserve"> 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</si>
  <si>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</si>
  <si>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</si>
  <si>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</si>
  <si>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</si>
  <si>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</si>
  <si>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</si>
  <si>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С интерфейсом передачи данных</t>
  </si>
  <si>
    <t>Гкал/час</t>
  </si>
  <si>
    <t>Без интерфейса  передачи данных</t>
  </si>
  <si>
    <t>КВт</t>
  </si>
  <si>
    <t>ЗАО "ЭР-Телеком Холдинг"</t>
  </si>
  <si>
    <t>от 01.07.2012</t>
  </si>
  <si>
    <t>Протокол общего собрания собственников от 30» декабря 2010</t>
  </si>
  <si>
    <t>г. Иркутск, м-н Университетский, 64 (благоустроенный)</t>
  </si>
  <si>
    <t>Отсутствует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</si>
  <si>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</si>
  <si>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</si>
  <si>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</si>
  <si>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</si>
  <si>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</si>
  <si>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</si>
  <si>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</si>
  <si>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</si>
  <si>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</si>
  <si>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Утверждаю                                                  генеральный директор                                              ООО "УК "Прибайкальская"                                   Н. Н. Орленко</t>
  </si>
  <si>
    <t>Наименование работ и услуг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</si>
  <si>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</si>
  <si>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</si>
  <si>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</si>
  <si>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</si>
  <si>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</si>
  <si>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Скашивание травы 2 раза </t>
  </si>
  <si>
    <t>Гл. инженер ООО "УК "Прибайкальская"</t>
  </si>
  <si>
    <t>Белкин И. О.</t>
  </si>
  <si>
    <t>Учёт оплат поставщикам коммунальных ресурсов в разрезе многоквартирных домов и коммунальных услуг не ведётся</t>
  </si>
  <si>
    <t>Очистка снега с подъездных козырьков</t>
  </si>
  <si>
    <t>Уборка балконных  (с 9 этажа) козырьков над аркой</t>
  </si>
  <si>
    <t>Генеральная уборка подъезда (апрель, сентябрь)</t>
  </si>
  <si>
    <t>Содержание</t>
  </si>
  <si>
    <t>Текущий ремонт</t>
  </si>
  <si>
    <t>Тарифы на коммунальные услуги с 01.01.2019</t>
  </si>
  <si>
    <t>Годовая фактическая стоимость работ /услуг, руб.</t>
  </si>
  <si>
    <t>Периодичность выполнения работ</t>
  </si>
  <si>
    <t>Выполняемые работы и услуги по содержанию общего имущества</t>
  </si>
  <si>
    <t>Прочие расходы (канцтовары, наклейки и логотипы, 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оплате)</t>
  </si>
  <si>
    <t>Услуги по управлению многоквартирным домом</t>
  </si>
  <si>
    <t>Дезинсекция подвальных помещений и моропровода</t>
  </si>
  <si>
    <t>ежеквартально и по необходимости</t>
  </si>
  <si>
    <t>2 раза в год</t>
  </si>
  <si>
    <t>по необходимости</t>
  </si>
  <si>
    <t>Промывка системы отопления</t>
  </si>
  <si>
    <t>после окончания отопительного периода</t>
  </si>
  <si>
    <t>Выполняемые работы по текущему ремонту общего имущества</t>
  </si>
  <si>
    <t xml:space="preserve"> фактическая стоимость работ /услуг, руб.</t>
  </si>
  <si>
    <t>Периодичность, объем выполнения работ</t>
  </si>
  <si>
    <t>Гл. инженер ООО "УК "Прибайкальская"                                                 Белкин И. О.</t>
  </si>
  <si>
    <t>Перерасход (-) или экономия (+) средств по статье текущий ремонт за 2021 г, руб.</t>
  </si>
  <si>
    <t>Содержание лифтового оборудования и ежегодное техническое освидетельствование</t>
  </si>
  <si>
    <t>Начислено по статье текущий ремонт за 2022 г. руб.</t>
  </si>
  <si>
    <t>Оплачено по статье текущий ремонт за 2022 г, руб.</t>
  </si>
  <si>
    <t>Сумма расходов по статье текущий ремонт за 2022г</t>
  </si>
  <si>
    <t>Перерасход (-) или экономия (+) средств по статье текущий ремонт за 2022 г, руб.</t>
  </si>
  <si>
    <t>Остаток средств (- перерасход, + экономия), по статье текущий ремонт с учетом  2021 г. руб.</t>
  </si>
  <si>
    <t>Форма 2.8. Отчет об исполнении ООО "УК "Прибайкальская" договора управления смет доходов и расходов МКД м-на Университетский, 64 за период с 01.12.2022 г. по 31.12.2022 г.</t>
  </si>
  <si>
    <t>Очистка придомовой территории (стоянки) от 
слежавшегося снега с привлечением спец. техники</t>
  </si>
  <si>
    <t>Покраска подъездных козырьков</t>
  </si>
  <si>
    <t>3 шт</t>
  </si>
  <si>
    <t>Ремонт вырванного эл.щита на 4 эт слева 3 подъезд</t>
  </si>
  <si>
    <t>1 шт</t>
  </si>
  <si>
    <t>Замена светодиодных светильников подъезд 2, этаж 8</t>
  </si>
  <si>
    <t xml:space="preserve"> 1 шт.</t>
  </si>
  <si>
    <t>Замена трубопроводов системы водоотведения в техническом помещении (арке)  на втором этаже, 2 подъезд</t>
  </si>
  <si>
    <t>12 м диам 100 мм</t>
  </si>
  <si>
    <t>51 м</t>
  </si>
  <si>
    <t>Замена трубопроводов системы водоотведения (канализации) в подвальном помещении 3 подъезда</t>
  </si>
  <si>
    <t>диам 25 мм 2 шт</t>
  </si>
  <si>
    <t>Замена сборок системы отопления в подвальном помещении</t>
  </si>
  <si>
    <t>Восстановление электроснабжения лифтового оборудования 2 подъезд</t>
  </si>
  <si>
    <t>Поверка и ремонт общедомовых приборов учета тепла и горячего водоснабжения, датчиков температуры и давления в тепловом пункте 2 подъезда</t>
  </si>
  <si>
    <t>2 шт</t>
  </si>
  <si>
    <t>Замена стеклопакета в 3 подъезде</t>
  </si>
  <si>
    <t>Замена сборок на системе холодного водоснабжения в подвальном помещении</t>
  </si>
  <si>
    <t>25мм 7 шт
20мм 9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</si>
</sst>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О\б\щ\и\й"/>
  </numFmts>
  <fonts count="2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u/>
      <sz val="20"/>
      <color theme="10"/>
      <name val="Calibri"/>
      <family val="2"/>
      <scheme val="minor"/>
    </font>
    <font>
      <sz val="13"/>
      <color theme="1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73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4" fillId="0" borderId="19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/>
    <xf numFmtId="2" fontId="4" fillId="2" borderId="1" xfId="0" applyNumberFormat="1" applyFont="1" applyFill="1" applyBorder="1" applyAlignment="1">
      <alignment horizontal="center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0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left" vertical="center" wrapText="1"/>
    </xf>
    <xf numFmtId="164" fontId="9" fillId="3" borderId="2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vertical="top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vertical="top" wrapText="1"/>
    </xf>
    <xf numFmtId="0" fontId="12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top" wrapText="1"/>
    </xf>
    <xf numFmtId="4" fontId="4" fillId="0" borderId="0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2" fontId="4" fillId="0" borderId="0" xfId="0" applyNumberFormat="1" applyFont="1" applyBorder="1" applyAlignment="1">
      <alignment horizontal="center" vertical="top" wrapText="1"/>
    </xf>
    <xf numFmtId="2" fontId="4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1" fillId="0" borderId="0" xfId="0" applyNumberFormat="1" applyFont="1"/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left" vertical="top" wrapText="1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left" vertical="top" wrapText="1"/>
    </xf>
    <xf numFmtId="49" fontId="4" fillId="0" borderId="0" xfId="0" applyNumberFormat="1" applyFont="1" applyBorder="1" applyAlignment="1">
      <alignment horizontal="left" vertical="top" wrapText="1"/>
    </xf>
    <xf numFmtId="0" fontId="9" fillId="0" borderId="3" xfId="0" applyFont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2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wrapText="1"/>
    </xf>
    <xf numFmtId="2" fontId="18" fillId="0" borderId="0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2" fontId="18" fillId="0" borderId="0" xfId="0" applyNumberFormat="1" applyFont="1" applyBorder="1" applyAlignment="1">
      <alignment vertical="center" wrapText="1"/>
    </xf>
    <xf numFmtId="2" fontId="17" fillId="4" borderId="0" xfId="0" applyNumberFormat="1" applyFont="1" applyFill="1" applyBorder="1" applyAlignment="1">
      <alignment vertical="center" wrapText="1"/>
    </xf>
    <xf numFmtId="0" fontId="1" fillId="0" borderId="2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0" xfId="0" applyNumberFormat="1" applyFont="1" applyFill="1" applyBorder="1" applyAlignment="1">
      <alignment horizontal="center" vertical="center" wrapText="1"/>
    </xf>
    <xf numFmtId="0" fontId="9" fillId="4" borderId="0" xfId="0" applyNumberFormat="1" applyFont="1" applyFill="1" applyBorder="1" applyAlignment="1">
      <alignment horizontal="center" vertical="center" wrapText="1"/>
    </xf>
    <xf numFmtId="2" fontId="9" fillId="4" borderId="0" xfId="0" applyNumberFormat="1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2" fontId="9" fillId="0" borderId="24" xfId="0" applyNumberFormat="1" applyFont="1" applyBorder="1" applyAlignment="1">
      <alignment horizontal="center" vertical="center" wrapText="1"/>
    </xf>
    <xf numFmtId="2" fontId="1" fillId="3" borderId="24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15" fillId="0" borderId="0" xfId="1" applyFont="1" applyAlignment="1">
      <alignment horizontal="center"/>
    </xf>
    <xf numFmtId="0" fontId="7" fillId="0" borderId="18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2" fillId="0" borderId="2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2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right" vertical="top" wrapText="1"/>
    </xf>
    <xf numFmtId="0" fontId="1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20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17" fillId="0" borderId="23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2" fontId="2" fillId="0" borderId="0" xfId="0" applyNumberFormat="1" applyFont="1" applyBorder="1" applyAlignment="1">
      <alignment horizontal="left" vertical="center" wrapText="1"/>
    </xf>
    <xf numFmtId="0" fontId="19" fillId="4" borderId="0" xfId="0" applyFont="1" applyFill="1" applyBorder="1" applyAlignment="1">
      <alignment horizontal="left" vertical="center" wrapText="1"/>
    </xf>
    <xf numFmtId="2" fontId="1" fillId="4" borderId="0" xfId="0" applyNumberFormat="1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top" wrapText="1"/>
    </xf>
    <xf numFmtId="2" fontId="2" fillId="0" borderId="0" xfId="0" applyNumberFormat="1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2" fontId="1" fillId="0" borderId="23" xfId="0" applyNumberFormat="1" applyFont="1" applyBorder="1" applyAlignment="1">
      <alignment horizontal="center" vertical="center" wrapText="1"/>
    </xf>
    <xf numFmtId="2" fontId="9" fillId="3" borderId="21" xfId="0" applyNumberFormat="1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left" vertical="top" wrapText="1"/>
    </xf>
    <xf numFmtId="2" fontId="9" fillId="4" borderId="4" xfId="0" applyNumberFormat="1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protokol_64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ribaik.ru/index.php?option=com_auth&amp;view=reports&amp;layout=documents&amp;id=183&amp;group=2&amp;no_html=1" TargetMode="External"/><Relationship Id="rId3" Type="http://schemas.openxmlformats.org/officeDocument/2006/relationships/hyperlink" Target="https://pribaik.ru/index.php?option=com_auth&amp;view=reports&amp;layout=documents&amp;id=183&amp;group=2&amp;no_html=1" TargetMode="External"/><Relationship Id="rId7" Type="http://schemas.openxmlformats.org/officeDocument/2006/relationships/hyperlink" Target="https://pribaik.ru/index.php?option=com_auth&amp;view=reports&amp;layout=documents&amp;id=183&amp;group=2&amp;no_html=1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pribaik.ru/index.php?option=com_auth&amp;view=reports&amp;layout=documents&amp;id=183&amp;group=2&amp;no_html=1" TargetMode="External"/><Relationship Id="rId1" Type="http://schemas.openxmlformats.org/officeDocument/2006/relationships/hyperlink" Target="https://pribaik.ru/index.php?option=com_auth&amp;view=reports&amp;layout=documents&amp;id=183&amp;group=2&amp;no_html=1" TargetMode="External"/><Relationship Id="rId6" Type="http://schemas.openxmlformats.org/officeDocument/2006/relationships/hyperlink" Target="https://pribaik.ru/index.php?option=com_auth&amp;view=reports&amp;layout=documents&amp;id=183&amp;group=2&amp;no_html=1" TargetMode="External"/><Relationship Id="rId11" Type="http://schemas.openxmlformats.org/officeDocument/2006/relationships/hyperlink" Target="https://pribaik.ru/index.php?option=com_auth&amp;view=reports&amp;layout=documents&amp;id=183&amp;group=2&amp;no_html=1" TargetMode="External"/><Relationship Id="rId5" Type="http://schemas.openxmlformats.org/officeDocument/2006/relationships/hyperlink" Target="https://pribaik.ru/index.php?option=com_auth&amp;view=reports&amp;layout=documents&amp;id=183&amp;group=2&amp;no_html=1" TargetMode="External"/><Relationship Id="rId10" Type="http://schemas.openxmlformats.org/officeDocument/2006/relationships/hyperlink" Target="https://pribaik.ru/index.php?option=com_auth&amp;view=reports&amp;layout=documents&amp;id=183&amp;group=2&amp;no_html=1" TargetMode="External"/><Relationship Id="rId4" Type="http://schemas.openxmlformats.org/officeDocument/2006/relationships/hyperlink" Target="https://pribaik.ru/index.php?option=com_auth&amp;view=reports&amp;layout=documents&amp;id=183&amp;group=2&amp;no_html=1" TargetMode="External"/><Relationship Id="rId9" Type="http://schemas.openxmlformats.org/officeDocument/2006/relationships/hyperlink" Target="https://pribaik.ru/index.php?option=com_auth&amp;view=reports&amp;layout=documents&amp;id=183&amp;group=2&amp;no_html=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64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1"/>
  <sheetViews>
    <sheetView workbookViewId="0">
      <selection activeCell="A7" sqref="A7:D7"/>
    </sheetView>
  </sheetViews>
  <sheetFormatPr defaultColWidth="9.109375" defaultRowHeight="15.6" x14ac:dyDescent="0.3"/>
  <cols>
    <col min="1" max="1" width="5.88671875" style="1" customWidth="1"/>
    <col min="2" max="2" width="49.5546875" style="1" customWidth="1"/>
    <col min="3" max="3" width="11.44140625" style="1" customWidth="1"/>
    <col min="4" max="4" width="24.109375" style="1" customWidth="1"/>
    <col min="5" max="16384" width="9.109375" style="1"/>
  </cols>
  <sheetData>
    <row r="1" spans="1:4" s="14" customFormat="1" ht="51.75" customHeight="1" x14ac:dyDescent="0.3">
      <c r="A1" s="124" t="s">
        <v>131</v>
      </c>
      <c r="B1" s="124"/>
      <c r="C1" s="124"/>
      <c r="D1" s="124"/>
    </row>
    <row r="2" spans="1:4" s="14" customFormat="1" x14ac:dyDescent="0.3"/>
    <row r="3" spans="1:4" s="14" customFormat="1" x14ac:dyDescent="0.3">
      <c r="A3" s="125" t="s">
        <v>14</v>
      </c>
      <c r="B3" s="125"/>
      <c r="C3" s="125"/>
      <c r="D3" s="125"/>
    </row>
    <row r="5" spans="1:4" ht="35.1" customHeight="1" x14ac:dyDescent="0.3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3">
      <c r="A6" s="4" t="s">
        <v>8</v>
      </c>
      <c r="B6" s="11" t="s">
        <v>4</v>
      </c>
      <c r="C6" s="5" t="s">
        <v>5</v>
      </c>
      <c r="D6" s="20">
        <v>43555</v>
      </c>
    </row>
    <row r="7" spans="1:4" s="6" customFormat="1" ht="18.75" customHeight="1" x14ac:dyDescent="0.3">
      <c r="A7" s="123" t="s">
        <v>15</v>
      </c>
      <c r="B7" s="123"/>
      <c r="C7" s="123"/>
      <c r="D7" s="123"/>
    </row>
    <row r="8" spans="1:4" s="6" customFormat="1" ht="30" customHeight="1" x14ac:dyDescent="0.3">
      <c r="A8" s="4" t="s">
        <v>132</v>
      </c>
      <c r="B8" s="3" t="s">
        <v>16</v>
      </c>
      <c r="C8" s="5" t="s">
        <v>5</v>
      </c>
      <c r="D8" s="21" t="s">
        <v>204</v>
      </c>
    </row>
    <row r="9" spans="1:4" s="6" customFormat="1" ht="20.100000000000001" customHeight="1" x14ac:dyDescent="0.3">
      <c r="A9" s="4" t="s">
        <v>133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3">
      <c r="A10" s="123" t="s">
        <v>39</v>
      </c>
      <c r="B10" s="123"/>
      <c r="C10" s="123"/>
      <c r="D10" s="123"/>
    </row>
    <row r="11" spans="1:4" s="6" customFormat="1" ht="111.75" customHeight="1" x14ac:dyDescent="0.3">
      <c r="A11" s="4" t="s">
        <v>134</v>
      </c>
      <c r="B11" s="7" t="s">
        <v>18</v>
      </c>
      <c r="C11" s="5" t="s">
        <v>5</v>
      </c>
      <c r="D11" s="5" t="s">
        <v>205</v>
      </c>
    </row>
    <row r="12" spans="1:4" s="6" customFormat="1" ht="30" customHeight="1" x14ac:dyDescent="0.3">
      <c r="A12" s="123" t="s">
        <v>19</v>
      </c>
      <c r="B12" s="123"/>
      <c r="C12" s="123"/>
      <c r="D12" s="123"/>
    </row>
    <row r="13" spans="1:4" s="6" customFormat="1" ht="60.75" customHeight="1" x14ac:dyDescent="0.3">
      <c r="A13" s="4" t="s">
        <v>135</v>
      </c>
      <c r="B13" s="7" t="s">
        <v>40</v>
      </c>
      <c r="C13" s="5" t="s">
        <v>5</v>
      </c>
      <c r="D13" s="5" t="s">
        <v>281</v>
      </c>
    </row>
    <row r="14" spans="1:4" s="6" customFormat="1" ht="20.100000000000001" customHeight="1" x14ac:dyDescent="0.3">
      <c r="A14" s="4" t="s">
        <v>136</v>
      </c>
      <c r="B14" s="7" t="s">
        <v>138</v>
      </c>
      <c r="C14" s="5" t="s">
        <v>5</v>
      </c>
      <c r="D14" s="5">
        <v>1990</v>
      </c>
    </row>
    <row r="15" spans="1:4" s="6" customFormat="1" ht="20.100000000000001" customHeight="1" x14ac:dyDescent="0.3">
      <c r="A15" s="4" t="s">
        <v>137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3">
      <c r="A16" s="4" t="s">
        <v>142</v>
      </c>
      <c r="B16" s="3" t="s">
        <v>21</v>
      </c>
      <c r="C16" s="8" t="s">
        <v>5</v>
      </c>
      <c r="D16" s="8" t="s">
        <v>206</v>
      </c>
    </row>
    <row r="17" spans="1:4" s="6" customFormat="1" ht="20.100000000000001" customHeight="1" x14ac:dyDescent="0.3">
      <c r="A17" s="4" t="s">
        <v>143</v>
      </c>
      <c r="B17" s="3" t="s">
        <v>22</v>
      </c>
      <c r="C17" s="8" t="s">
        <v>5</v>
      </c>
      <c r="D17" s="8">
        <v>9</v>
      </c>
    </row>
    <row r="18" spans="1:4" s="6" customFormat="1" ht="20.100000000000001" customHeight="1" x14ac:dyDescent="0.3">
      <c r="A18" s="4" t="s">
        <v>144</v>
      </c>
      <c r="B18" s="4" t="s">
        <v>34</v>
      </c>
      <c r="C18" s="8" t="s">
        <v>6</v>
      </c>
      <c r="D18" s="8">
        <v>9</v>
      </c>
    </row>
    <row r="19" spans="1:4" s="6" customFormat="1" ht="20.100000000000001" customHeight="1" x14ac:dyDescent="0.3">
      <c r="A19" s="4" t="s">
        <v>145</v>
      </c>
      <c r="B19" s="4" t="s">
        <v>35</v>
      </c>
      <c r="C19" s="8" t="s">
        <v>6</v>
      </c>
      <c r="D19" s="8">
        <v>9</v>
      </c>
    </row>
    <row r="20" spans="1:4" s="6" customFormat="1" ht="20.100000000000001" customHeight="1" x14ac:dyDescent="0.3">
      <c r="A20" s="4" t="s">
        <v>146</v>
      </c>
      <c r="B20" s="3" t="s">
        <v>23</v>
      </c>
      <c r="C20" s="8" t="s">
        <v>6</v>
      </c>
      <c r="D20" s="8">
        <v>3</v>
      </c>
    </row>
    <row r="21" spans="1:4" s="6" customFormat="1" ht="20.100000000000001" customHeight="1" x14ac:dyDescent="0.3">
      <c r="A21" s="4" t="s">
        <v>147</v>
      </c>
      <c r="B21" s="3" t="s">
        <v>24</v>
      </c>
      <c r="C21" s="8" t="s">
        <v>6</v>
      </c>
      <c r="D21" s="8">
        <v>3</v>
      </c>
    </row>
    <row r="22" spans="1:4" s="6" customFormat="1" ht="20.100000000000001" customHeight="1" x14ac:dyDescent="0.3">
      <c r="A22" s="4" t="s">
        <v>148</v>
      </c>
      <c r="B22" s="3" t="s">
        <v>139</v>
      </c>
      <c r="C22" s="8"/>
      <c r="D22" s="8">
        <f>27+68</f>
        <v>95</v>
      </c>
    </row>
    <row r="23" spans="1:4" s="6" customFormat="1" ht="20.100000000000001" customHeight="1" x14ac:dyDescent="0.3">
      <c r="A23" s="4" t="s">
        <v>149</v>
      </c>
      <c r="B23" s="9" t="s">
        <v>140</v>
      </c>
      <c r="C23" s="8" t="s">
        <v>6</v>
      </c>
      <c r="D23" s="8">
        <v>95</v>
      </c>
    </row>
    <row r="24" spans="1:4" s="6" customFormat="1" ht="20.100000000000001" customHeight="1" x14ac:dyDescent="0.3">
      <c r="A24" s="4" t="s">
        <v>150</v>
      </c>
      <c r="B24" s="9" t="s">
        <v>141</v>
      </c>
      <c r="C24" s="8" t="s">
        <v>6</v>
      </c>
      <c r="D24" s="8">
        <v>0</v>
      </c>
    </row>
    <row r="25" spans="1:4" s="6" customFormat="1" ht="20.100000000000001" customHeight="1" x14ac:dyDescent="0.3">
      <c r="A25" s="4" t="s">
        <v>151</v>
      </c>
      <c r="B25" s="3" t="s">
        <v>25</v>
      </c>
      <c r="C25" s="5" t="s">
        <v>7</v>
      </c>
      <c r="D25" s="5">
        <v>5697.6</v>
      </c>
    </row>
    <row r="26" spans="1:4" s="6" customFormat="1" ht="20.100000000000001" customHeight="1" x14ac:dyDescent="0.3">
      <c r="A26" s="4" t="s">
        <v>152</v>
      </c>
      <c r="B26" s="4" t="s">
        <v>36</v>
      </c>
      <c r="C26" s="5" t="s">
        <v>7</v>
      </c>
      <c r="D26" s="5">
        <v>5529</v>
      </c>
    </row>
    <row r="27" spans="1:4" s="6" customFormat="1" ht="20.100000000000001" customHeight="1" x14ac:dyDescent="0.3">
      <c r="A27" s="4" t="s">
        <v>153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3">
      <c r="A28" s="4" t="s">
        <v>154</v>
      </c>
      <c r="B28" s="4" t="s">
        <v>38</v>
      </c>
      <c r="C28" s="5" t="s">
        <v>7</v>
      </c>
      <c r="D28" s="5">
        <f>D25-D26</f>
        <v>168.60000000000036</v>
      </c>
    </row>
    <row r="29" spans="1:4" s="6" customFormat="1" ht="33" customHeight="1" x14ac:dyDescent="0.3">
      <c r="A29" s="4" t="s">
        <v>158</v>
      </c>
      <c r="B29" s="3" t="s">
        <v>155</v>
      </c>
      <c r="C29" s="5" t="s">
        <v>5</v>
      </c>
      <c r="D29" s="5" t="s">
        <v>282</v>
      </c>
    </row>
    <row r="30" spans="1:4" s="6" customFormat="1" ht="30" customHeight="1" x14ac:dyDescent="0.3">
      <c r="A30" s="4" t="s">
        <v>159</v>
      </c>
      <c r="B30" s="3" t="s">
        <v>156</v>
      </c>
      <c r="C30" s="5" t="s">
        <v>7</v>
      </c>
      <c r="D30" s="5">
        <v>435.2</v>
      </c>
    </row>
    <row r="31" spans="1:4" s="6" customFormat="1" ht="21" customHeight="1" x14ac:dyDescent="0.3">
      <c r="A31" s="4" t="s">
        <v>160</v>
      </c>
      <c r="B31" s="3" t="s">
        <v>157</v>
      </c>
      <c r="C31" s="5" t="s">
        <v>7</v>
      </c>
      <c r="D31" s="5" t="s">
        <v>207</v>
      </c>
    </row>
    <row r="32" spans="1:4" s="6" customFormat="1" ht="20.100000000000001" customHeight="1" x14ac:dyDescent="0.3">
      <c r="A32" s="4" t="s">
        <v>161</v>
      </c>
      <c r="B32" s="3" t="s">
        <v>26</v>
      </c>
      <c r="C32" s="5" t="s">
        <v>5</v>
      </c>
      <c r="D32" s="5" t="s">
        <v>208</v>
      </c>
    </row>
    <row r="33" spans="1:4" s="6" customFormat="1" ht="29.25" customHeight="1" x14ac:dyDescent="0.3">
      <c r="A33" s="4" t="s">
        <v>165</v>
      </c>
      <c r="B33" s="3" t="s">
        <v>162</v>
      </c>
      <c r="C33" s="5" t="s">
        <v>5</v>
      </c>
      <c r="D33" s="8"/>
    </row>
    <row r="34" spans="1:4" s="6" customFormat="1" ht="20.100000000000001" customHeight="1" x14ac:dyDescent="0.3">
      <c r="A34" s="4" t="s">
        <v>166</v>
      </c>
      <c r="B34" s="3" t="s">
        <v>163</v>
      </c>
      <c r="C34" s="5" t="s">
        <v>5</v>
      </c>
      <c r="D34" s="5"/>
    </row>
    <row r="35" spans="1:4" s="6" customFormat="1" ht="20.100000000000001" customHeight="1" x14ac:dyDescent="0.3">
      <c r="A35" s="4" t="s">
        <v>167</v>
      </c>
      <c r="B35" s="3" t="s">
        <v>164</v>
      </c>
      <c r="C35" s="5" t="s">
        <v>5</v>
      </c>
      <c r="D35" s="5" t="s">
        <v>217</v>
      </c>
    </row>
    <row r="36" spans="1:4" s="6" customFormat="1" ht="20.100000000000001" customHeight="1" x14ac:dyDescent="0.3">
      <c r="A36" s="4" t="s">
        <v>168</v>
      </c>
      <c r="B36" s="3" t="s">
        <v>27</v>
      </c>
      <c r="C36" s="5" t="s">
        <v>5</v>
      </c>
      <c r="D36" s="5"/>
    </row>
    <row r="37" spans="1:4" s="6" customFormat="1" ht="20.25" customHeight="1" x14ac:dyDescent="0.3">
      <c r="A37" s="123" t="s">
        <v>30</v>
      </c>
      <c r="B37" s="123"/>
      <c r="C37" s="123"/>
      <c r="D37" s="123"/>
    </row>
    <row r="38" spans="1:4" s="6" customFormat="1" ht="20.100000000000001" customHeight="1" x14ac:dyDescent="0.3">
      <c r="A38" s="4" t="s">
        <v>169</v>
      </c>
      <c r="B38" s="3" t="s">
        <v>31</v>
      </c>
      <c r="C38" s="13" t="s">
        <v>5</v>
      </c>
      <c r="D38" s="22" t="s">
        <v>209</v>
      </c>
    </row>
    <row r="39" spans="1:4" s="6" customFormat="1" ht="20.100000000000001" customHeight="1" x14ac:dyDescent="0.3">
      <c r="A39" s="4" t="s">
        <v>170</v>
      </c>
      <c r="B39" s="3" t="s">
        <v>32</v>
      </c>
      <c r="C39" s="13" t="s">
        <v>5</v>
      </c>
      <c r="D39" s="22" t="s">
        <v>210</v>
      </c>
    </row>
    <row r="40" spans="1:4" s="6" customFormat="1" ht="20.100000000000001" customHeight="1" x14ac:dyDescent="0.3">
      <c r="A40" s="4" t="s">
        <v>171</v>
      </c>
      <c r="B40" s="3" t="s">
        <v>33</v>
      </c>
      <c r="C40" s="13" t="s">
        <v>5</v>
      </c>
      <c r="D40" s="22" t="s">
        <v>210</v>
      </c>
    </row>
    <row r="41" spans="1:4" s="6" customFormat="1" x14ac:dyDescent="0.3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 xr:uid="{00000000-0004-0000-0000-000000000000}"/>
    <hyperlink ref="D8" r:id="rId2" xr:uid="{00000000-0004-0000-0000-000001000000}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0"/>
  <sheetViews>
    <sheetView workbookViewId="0">
      <selection activeCell="D4" sqref="D4"/>
    </sheetView>
  </sheetViews>
  <sheetFormatPr defaultColWidth="9.109375" defaultRowHeight="15.6" x14ac:dyDescent="0.3"/>
  <cols>
    <col min="1" max="1" width="5.88671875" style="1" customWidth="1"/>
    <col min="2" max="2" width="50.5546875" style="1" customWidth="1"/>
    <col min="3" max="3" width="9.109375" style="1"/>
    <col min="4" max="4" width="23.44140625" style="1" customWidth="1"/>
    <col min="5" max="16384" width="9.109375" style="1"/>
  </cols>
  <sheetData>
    <row r="1" spans="1:4" s="15" customFormat="1" ht="48" customHeight="1" x14ac:dyDescent="0.3">
      <c r="A1" s="126" t="s">
        <v>83</v>
      </c>
      <c r="B1" s="126"/>
      <c r="C1" s="126"/>
      <c r="D1" s="126"/>
    </row>
    <row r="3" spans="1:4" ht="35.1" customHeight="1" x14ac:dyDescent="0.3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3">
      <c r="A4" s="4" t="s">
        <v>8</v>
      </c>
      <c r="B4" s="12" t="s">
        <v>4</v>
      </c>
      <c r="C4" s="8" t="s">
        <v>5</v>
      </c>
      <c r="D4" s="56">
        <v>43555</v>
      </c>
    </row>
    <row r="5" spans="1:4" s="6" customFormat="1" ht="20.100000000000001" customHeight="1" x14ac:dyDescent="0.3">
      <c r="A5" s="123" t="s">
        <v>41</v>
      </c>
      <c r="B5" s="123"/>
      <c r="C5" s="123"/>
      <c r="D5" s="123"/>
    </row>
    <row r="6" spans="1:4" s="6" customFormat="1" ht="20.100000000000001" customHeight="1" x14ac:dyDescent="0.3">
      <c r="A6" s="4" t="s">
        <v>9</v>
      </c>
      <c r="B6" s="3" t="s">
        <v>42</v>
      </c>
      <c r="C6" s="5" t="s">
        <v>5</v>
      </c>
      <c r="D6" s="5" t="s">
        <v>218</v>
      </c>
    </row>
    <row r="7" spans="1:4" s="6" customFormat="1" ht="20.100000000000001" customHeight="1" x14ac:dyDescent="0.3">
      <c r="A7" s="123" t="s">
        <v>172</v>
      </c>
      <c r="B7" s="123"/>
      <c r="C7" s="123"/>
      <c r="D7" s="123"/>
    </row>
    <row r="8" spans="1:4" s="6" customFormat="1" ht="19.5" customHeight="1" x14ac:dyDescent="0.3">
      <c r="A8" s="4" t="s">
        <v>10</v>
      </c>
      <c r="B8" s="3" t="s">
        <v>173</v>
      </c>
      <c r="C8" s="5" t="s">
        <v>5</v>
      </c>
      <c r="D8" s="5" t="s">
        <v>211</v>
      </c>
    </row>
    <row r="9" spans="1:4" s="6" customFormat="1" ht="20.100000000000001" customHeight="1" x14ac:dyDescent="0.3">
      <c r="A9" s="4" t="s">
        <v>11</v>
      </c>
      <c r="B9" s="3" t="s">
        <v>28</v>
      </c>
      <c r="C9" s="5" t="s">
        <v>5</v>
      </c>
      <c r="D9" s="8" t="s">
        <v>219</v>
      </c>
    </row>
    <row r="10" spans="1:4" s="6" customFormat="1" ht="20.100000000000001" customHeight="1" x14ac:dyDescent="0.3">
      <c r="A10" s="123" t="s">
        <v>84</v>
      </c>
      <c r="B10" s="123"/>
      <c r="C10" s="123"/>
      <c r="D10" s="123"/>
    </row>
    <row r="11" spans="1:4" s="6" customFormat="1" ht="20.100000000000001" customHeight="1" x14ac:dyDescent="0.3">
      <c r="A11" s="4" t="s">
        <v>135</v>
      </c>
      <c r="B11" s="3" t="s">
        <v>43</v>
      </c>
      <c r="C11" s="5" t="s">
        <v>5</v>
      </c>
      <c r="D11" s="5" t="s">
        <v>215</v>
      </c>
    </row>
    <row r="12" spans="1:4" s="6" customFormat="1" ht="20.100000000000001" customHeight="1" x14ac:dyDescent="0.3">
      <c r="A12" s="127" t="s">
        <v>44</v>
      </c>
      <c r="B12" s="127"/>
      <c r="C12" s="127"/>
      <c r="D12" s="127"/>
    </row>
    <row r="13" spans="1:4" s="6" customFormat="1" ht="20.25" customHeight="1" x14ac:dyDescent="0.3">
      <c r="A13" s="4" t="s">
        <v>136</v>
      </c>
      <c r="B13" s="3" t="s">
        <v>45</v>
      </c>
      <c r="C13" s="5" t="s">
        <v>5</v>
      </c>
      <c r="D13" s="5" t="s">
        <v>220</v>
      </c>
    </row>
    <row r="14" spans="1:4" s="6" customFormat="1" ht="20.100000000000001" customHeight="1" x14ac:dyDescent="0.3">
      <c r="A14" s="4" t="s">
        <v>137</v>
      </c>
      <c r="B14" s="3" t="s">
        <v>46</v>
      </c>
      <c r="C14" s="5" t="s">
        <v>5</v>
      </c>
      <c r="D14" s="8" t="s">
        <v>216</v>
      </c>
    </row>
    <row r="15" spans="1:4" s="6" customFormat="1" ht="20.100000000000001" customHeight="1" x14ac:dyDescent="0.3">
      <c r="A15" s="127" t="s">
        <v>47</v>
      </c>
      <c r="B15" s="127"/>
      <c r="C15" s="127"/>
      <c r="D15" s="127"/>
    </row>
    <row r="16" spans="1:4" s="6" customFormat="1" ht="20.100000000000001" customHeight="1" x14ac:dyDescent="0.3">
      <c r="A16" s="4" t="s">
        <v>142</v>
      </c>
      <c r="B16" s="3" t="s">
        <v>48</v>
      </c>
      <c r="C16" s="5" t="s">
        <v>7</v>
      </c>
      <c r="D16" s="5">
        <v>291.5</v>
      </c>
    </row>
    <row r="17" spans="1:4" s="6" customFormat="1" ht="20.100000000000001" customHeight="1" x14ac:dyDescent="0.3">
      <c r="A17" s="123" t="s">
        <v>49</v>
      </c>
      <c r="B17" s="123"/>
      <c r="C17" s="123"/>
      <c r="D17" s="123"/>
    </row>
    <row r="18" spans="1:4" s="6" customFormat="1" ht="20.100000000000001" customHeight="1" x14ac:dyDescent="0.3">
      <c r="A18" s="4" t="s">
        <v>143</v>
      </c>
      <c r="B18" s="3" t="s">
        <v>50</v>
      </c>
      <c r="C18" s="5" t="s">
        <v>5</v>
      </c>
      <c r="D18" s="5" t="s">
        <v>221</v>
      </c>
    </row>
    <row r="19" spans="1:4" s="6" customFormat="1" ht="20.100000000000001" customHeight="1" x14ac:dyDescent="0.3">
      <c r="A19" s="4" t="s">
        <v>144</v>
      </c>
      <c r="B19" s="3" t="s">
        <v>51</v>
      </c>
      <c r="C19" s="8" t="s">
        <v>6</v>
      </c>
      <c r="D19" s="5">
        <v>2</v>
      </c>
    </row>
    <row r="20" spans="1:4" s="6" customFormat="1" ht="20.100000000000001" customHeight="1" thickBot="1" x14ac:dyDescent="0.35">
      <c r="A20" s="131" t="s">
        <v>85</v>
      </c>
      <c r="B20" s="131"/>
      <c r="C20" s="131"/>
      <c r="D20" s="131"/>
    </row>
    <row r="21" spans="1:4" s="6" customFormat="1" ht="20.100000000000001" customHeight="1" x14ac:dyDescent="0.3">
      <c r="A21" s="128" t="s">
        <v>145</v>
      </c>
      <c r="B21" s="57" t="s">
        <v>52</v>
      </c>
      <c r="C21" s="27" t="s">
        <v>5</v>
      </c>
      <c r="D21" s="28">
        <v>1</v>
      </c>
    </row>
    <row r="22" spans="1:4" s="6" customFormat="1" ht="20.100000000000001" customHeight="1" x14ac:dyDescent="0.3">
      <c r="A22" s="129"/>
      <c r="B22" s="3" t="s">
        <v>53</v>
      </c>
      <c r="C22" s="5" t="s">
        <v>5</v>
      </c>
      <c r="D22" s="51" t="s">
        <v>269</v>
      </c>
    </row>
    <row r="23" spans="1:4" s="6" customFormat="1" ht="20.100000000000001" customHeight="1" thickBot="1" x14ac:dyDescent="0.35">
      <c r="A23" s="130"/>
      <c r="B23" s="45" t="s">
        <v>54</v>
      </c>
      <c r="C23" s="31" t="s">
        <v>5</v>
      </c>
      <c r="D23" s="32">
        <v>1990</v>
      </c>
    </row>
    <row r="24" spans="1:4" s="6" customFormat="1" ht="20.100000000000001" customHeight="1" x14ac:dyDescent="0.3">
      <c r="A24" s="128">
        <v>12</v>
      </c>
      <c r="B24" s="57" t="s">
        <v>52</v>
      </c>
      <c r="C24" s="27" t="s">
        <v>5</v>
      </c>
      <c r="D24" s="28">
        <v>2</v>
      </c>
    </row>
    <row r="25" spans="1:4" s="6" customFormat="1" ht="20.100000000000001" customHeight="1" x14ac:dyDescent="0.3">
      <c r="A25" s="129"/>
      <c r="B25" s="3" t="s">
        <v>53</v>
      </c>
      <c r="C25" s="5" t="s">
        <v>5</v>
      </c>
      <c r="D25" s="51" t="s">
        <v>269</v>
      </c>
    </row>
    <row r="26" spans="1:4" s="6" customFormat="1" ht="20.100000000000001" customHeight="1" thickBot="1" x14ac:dyDescent="0.35">
      <c r="A26" s="129"/>
      <c r="B26" s="61" t="s">
        <v>54</v>
      </c>
      <c r="C26" s="25" t="s">
        <v>5</v>
      </c>
      <c r="D26" s="53">
        <v>1990</v>
      </c>
    </row>
    <row r="27" spans="1:4" s="6" customFormat="1" ht="20.100000000000001" customHeight="1" x14ac:dyDescent="0.3">
      <c r="A27" s="128">
        <v>13</v>
      </c>
      <c r="B27" s="57" t="s">
        <v>52</v>
      </c>
      <c r="C27" s="27" t="s">
        <v>5</v>
      </c>
      <c r="D27" s="28">
        <v>3</v>
      </c>
    </row>
    <row r="28" spans="1:4" s="6" customFormat="1" ht="20.100000000000001" customHeight="1" x14ac:dyDescent="0.3">
      <c r="A28" s="129"/>
      <c r="B28" s="3" t="s">
        <v>53</v>
      </c>
      <c r="C28" s="5" t="s">
        <v>5</v>
      </c>
      <c r="D28" s="51" t="s">
        <v>269</v>
      </c>
    </row>
    <row r="29" spans="1:4" s="6" customFormat="1" ht="20.100000000000001" customHeight="1" x14ac:dyDescent="0.3">
      <c r="A29" s="129"/>
      <c r="B29" s="61" t="s">
        <v>54</v>
      </c>
      <c r="C29" s="25" t="s">
        <v>5</v>
      </c>
      <c r="D29" s="53">
        <v>1991</v>
      </c>
    </row>
    <row r="30" spans="1:4" s="6" customFormat="1" ht="20.100000000000001" customHeight="1" thickBot="1" x14ac:dyDescent="0.35">
      <c r="A30" s="132" t="s">
        <v>55</v>
      </c>
      <c r="B30" s="132"/>
      <c r="C30" s="132"/>
      <c r="D30" s="132"/>
    </row>
    <row r="31" spans="1:4" s="6" customFormat="1" ht="20.100000000000001" customHeight="1" x14ac:dyDescent="0.3">
      <c r="A31" s="128">
        <v>13</v>
      </c>
      <c r="B31" s="57" t="s">
        <v>56</v>
      </c>
      <c r="C31" s="27" t="s">
        <v>5</v>
      </c>
      <c r="D31" s="28" t="s">
        <v>272</v>
      </c>
    </row>
    <row r="32" spans="1:4" s="6" customFormat="1" ht="20.100000000000001" customHeight="1" x14ac:dyDescent="0.3">
      <c r="A32" s="129"/>
      <c r="B32" s="7" t="s">
        <v>57</v>
      </c>
      <c r="C32" s="5" t="s">
        <v>5</v>
      </c>
      <c r="D32" s="29" t="s">
        <v>273</v>
      </c>
    </row>
    <row r="33" spans="1:4" s="6" customFormat="1" ht="36.75" customHeight="1" x14ac:dyDescent="0.3">
      <c r="A33" s="129"/>
      <c r="B33" s="3" t="s">
        <v>58</v>
      </c>
      <c r="C33" s="5" t="s">
        <v>5</v>
      </c>
      <c r="D33" s="51" t="s">
        <v>274</v>
      </c>
    </row>
    <row r="34" spans="1:4" s="6" customFormat="1" ht="20.100000000000001" customHeight="1" x14ac:dyDescent="0.3">
      <c r="A34" s="129"/>
      <c r="B34" s="3" t="s">
        <v>59</v>
      </c>
      <c r="C34" s="5" t="s">
        <v>5</v>
      </c>
      <c r="D34" s="51" t="s">
        <v>275</v>
      </c>
    </row>
    <row r="35" spans="1:4" s="6" customFormat="1" ht="20.100000000000001" customHeight="1" x14ac:dyDescent="0.3">
      <c r="A35" s="129"/>
      <c r="B35" s="3" t="s">
        <v>60</v>
      </c>
      <c r="C35" s="5" t="s">
        <v>5</v>
      </c>
      <c r="D35" s="43">
        <v>41530</v>
      </c>
    </row>
    <row r="36" spans="1:4" s="6" customFormat="1" ht="20.100000000000001" customHeight="1" thickBot="1" x14ac:dyDescent="0.35">
      <c r="A36" s="130"/>
      <c r="B36" s="60" t="s">
        <v>61</v>
      </c>
      <c r="C36" s="31" t="s">
        <v>5</v>
      </c>
      <c r="D36" s="37">
        <v>42925</v>
      </c>
    </row>
    <row r="37" spans="1:4" ht="15.75" customHeight="1" x14ac:dyDescent="0.3">
      <c r="A37" s="128">
        <v>14</v>
      </c>
      <c r="B37" s="57" t="s">
        <v>56</v>
      </c>
      <c r="C37" s="27" t="s">
        <v>5</v>
      </c>
      <c r="D37" s="28" t="s">
        <v>243</v>
      </c>
    </row>
    <row r="38" spans="1:4" x14ac:dyDescent="0.3">
      <c r="A38" s="129"/>
      <c r="B38" s="7" t="s">
        <v>57</v>
      </c>
      <c r="C38" s="5" t="s">
        <v>5</v>
      </c>
      <c r="D38" s="29" t="s">
        <v>273</v>
      </c>
    </row>
    <row r="39" spans="1:4" ht="31.2" x14ac:dyDescent="0.3">
      <c r="A39" s="129"/>
      <c r="B39" s="3" t="s">
        <v>58</v>
      </c>
      <c r="C39" s="5" t="s">
        <v>5</v>
      </c>
      <c r="D39" s="51" t="s">
        <v>276</v>
      </c>
    </row>
    <row r="40" spans="1:4" ht="15.75" customHeight="1" x14ac:dyDescent="0.3">
      <c r="A40" s="129"/>
      <c r="B40" s="3" t="s">
        <v>59</v>
      </c>
      <c r="C40" s="5" t="s">
        <v>5</v>
      </c>
      <c r="D40" s="51" t="s">
        <v>238</v>
      </c>
    </row>
    <row r="41" spans="1:4" x14ac:dyDescent="0.3">
      <c r="A41" s="129"/>
      <c r="B41" s="3" t="s">
        <v>60</v>
      </c>
      <c r="C41" s="5" t="s">
        <v>5</v>
      </c>
      <c r="D41" s="43">
        <v>41956</v>
      </c>
    </row>
    <row r="42" spans="1:4" ht="15.75" customHeight="1" thickBot="1" x14ac:dyDescent="0.35">
      <c r="A42" s="130"/>
      <c r="B42" s="60" t="s">
        <v>61</v>
      </c>
      <c r="C42" s="31" t="s">
        <v>5</v>
      </c>
      <c r="D42" s="37">
        <v>44148</v>
      </c>
    </row>
    <row r="43" spans="1:4" x14ac:dyDescent="0.3">
      <c r="A43" s="128">
        <v>15</v>
      </c>
      <c r="B43" s="57" t="s">
        <v>56</v>
      </c>
      <c r="C43" s="27" t="s">
        <v>5</v>
      </c>
      <c r="D43" s="28" t="s">
        <v>254</v>
      </c>
    </row>
    <row r="44" spans="1:4" ht="15.75" customHeight="1" x14ac:dyDescent="0.3">
      <c r="A44" s="129"/>
      <c r="B44" s="7" t="s">
        <v>57</v>
      </c>
      <c r="C44" s="5" t="s">
        <v>5</v>
      </c>
      <c r="D44" s="29" t="s">
        <v>273</v>
      </c>
    </row>
    <row r="45" spans="1:4" ht="31.2" x14ac:dyDescent="0.3">
      <c r="A45" s="129"/>
      <c r="B45" s="3" t="s">
        <v>58</v>
      </c>
      <c r="C45" s="5" t="s">
        <v>5</v>
      </c>
      <c r="D45" s="51" t="s">
        <v>276</v>
      </c>
    </row>
    <row r="46" spans="1:4" ht="15.75" customHeight="1" x14ac:dyDescent="0.3">
      <c r="A46" s="129"/>
      <c r="B46" s="3" t="s">
        <v>59</v>
      </c>
      <c r="C46" s="5" t="s">
        <v>5</v>
      </c>
      <c r="D46" s="51" t="s">
        <v>277</v>
      </c>
    </row>
    <row r="47" spans="1:4" x14ac:dyDescent="0.3">
      <c r="A47" s="129"/>
      <c r="B47" s="3" t="s">
        <v>60</v>
      </c>
      <c r="C47" s="5" t="s">
        <v>5</v>
      </c>
      <c r="D47" s="43"/>
    </row>
    <row r="48" spans="1:4" ht="15.75" customHeight="1" thickBot="1" x14ac:dyDescent="0.35">
      <c r="A48" s="130"/>
      <c r="B48" s="60" t="s">
        <v>61</v>
      </c>
      <c r="C48" s="31" t="s">
        <v>5</v>
      </c>
      <c r="D48" s="37"/>
    </row>
    <row r="49" spans="1:4" ht="15.75" customHeight="1" x14ac:dyDescent="0.3">
      <c r="A49" s="127" t="s">
        <v>62</v>
      </c>
      <c r="B49" s="127"/>
      <c r="C49" s="127"/>
      <c r="D49" s="127"/>
    </row>
    <row r="50" spans="1:4" x14ac:dyDescent="0.3">
      <c r="A50" s="4">
        <v>17</v>
      </c>
      <c r="B50" s="7" t="s">
        <v>63</v>
      </c>
      <c r="C50" s="5" t="s">
        <v>5</v>
      </c>
      <c r="D50" s="5" t="s">
        <v>214</v>
      </c>
    </row>
    <row r="51" spans="1:4" ht="15.75" customHeight="1" x14ac:dyDescent="0.3">
      <c r="A51" s="4">
        <v>18</v>
      </c>
      <c r="B51" s="7" t="s">
        <v>64</v>
      </c>
      <c r="C51" s="8" t="s">
        <v>6</v>
      </c>
      <c r="D51" s="5">
        <v>1</v>
      </c>
    </row>
    <row r="52" spans="1:4" x14ac:dyDescent="0.3">
      <c r="A52" s="127" t="s">
        <v>65</v>
      </c>
      <c r="B52" s="127"/>
      <c r="C52" s="127"/>
      <c r="D52" s="127"/>
    </row>
    <row r="53" spans="1:4" ht="15.75" customHeight="1" x14ac:dyDescent="0.3">
      <c r="A53" s="4">
        <v>19</v>
      </c>
      <c r="B53" s="3" t="s">
        <v>66</v>
      </c>
      <c r="C53" s="5" t="s">
        <v>5</v>
      </c>
      <c r="D53" s="5" t="s">
        <v>214</v>
      </c>
    </row>
    <row r="54" spans="1:4" x14ac:dyDescent="0.3">
      <c r="A54" s="127" t="s">
        <v>67</v>
      </c>
      <c r="B54" s="127"/>
      <c r="C54" s="127"/>
      <c r="D54" s="127"/>
    </row>
    <row r="55" spans="1:4" ht="15.75" customHeight="1" x14ac:dyDescent="0.3">
      <c r="A55" s="4">
        <v>20</v>
      </c>
      <c r="B55" s="7" t="s">
        <v>68</v>
      </c>
      <c r="C55" s="5" t="s">
        <v>5</v>
      </c>
      <c r="D55" s="8" t="s">
        <v>222</v>
      </c>
    </row>
    <row r="56" spans="1:4" x14ac:dyDescent="0.3">
      <c r="A56" s="127" t="s">
        <v>69</v>
      </c>
      <c r="B56" s="127"/>
      <c r="C56" s="127"/>
      <c r="D56" s="127"/>
    </row>
    <row r="57" spans="1:4" ht="15.75" customHeight="1" x14ac:dyDescent="0.3">
      <c r="A57" s="4">
        <v>21</v>
      </c>
      <c r="B57" s="7" t="s">
        <v>70</v>
      </c>
      <c r="C57" s="5" t="s">
        <v>5</v>
      </c>
      <c r="D57" s="8" t="s">
        <v>213</v>
      </c>
    </row>
    <row r="58" spans="1:4" x14ac:dyDescent="0.3">
      <c r="A58" s="123" t="s">
        <v>71</v>
      </c>
      <c r="B58" s="123"/>
      <c r="C58" s="123"/>
      <c r="D58" s="123"/>
    </row>
    <row r="59" spans="1:4" x14ac:dyDescent="0.3">
      <c r="A59" s="4">
        <v>22</v>
      </c>
      <c r="B59" s="7" t="s">
        <v>72</v>
      </c>
      <c r="C59" s="5" t="s">
        <v>5</v>
      </c>
      <c r="D59" s="8" t="s">
        <v>213</v>
      </c>
    </row>
    <row r="60" spans="1:4" ht="15.75" customHeight="1" x14ac:dyDescent="0.3">
      <c r="A60" s="4">
        <v>23</v>
      </c>
      <c r="B60" s="7" t="s">
        <v>73</v>
      </c>
      <c r="C60" s="5" t="s">
        <v>29</v>
      </c>
      <c r="D60" s="5"/>
    </row>
    <row r="61" spans="1:4" x14ac:dyDescent="0.3">
      <c r="A61" s="127" t="s">
        <v>74</v>
      </c>
      <c r="B61" s="127"/>
      <c r="C61" s="127"/>
      <c r="D61" s="127"/>
    </row>
    <row r="62" spans="1:4" ht="15.75" customHeight="1" x14ac:dyDescent="0.3">
      <c r="A62" s="4">
        <v>24</v>
      </c>
      <c r="B62" s="7" t="s">
        <v>75</v>
      </c>
      <c r="C62" s="5" t="s">
        <v>5</v>
      </c>
      <c r="D62" s="5" t="s">
        <v>212</v>
      </c>
    </row>
    <row r="63" spans="1:4" x14ac:dyDescent="0.3">
      <c r="A63" s="127" t="s">
        <v>76</v>
      </c>
      <c r="B63" s="127"/>
      <c r="C63" s="127"/>
      <c r="D63" s="127"/>
    </row>
    <row r="64" spans="1:4" ht="15.75" customHeight="1" x14ac:dyDescent="0.3">
      <c r="A64" s="4">
        <v>25</v>
      </c>
      <c r="B64" s="3" t="s">
        <v>77</v>
      </c>
      <c r="C64" s="5" t="s">
        <v>5</v>
      </c>
      <c r="D64" s="23" t="s">
        <v>223</v>
      </c>
    </row>
    <row r="65" spans="1:4" x14ac:dyDescent="0.3">
      <c r="A65" s="127" t="s">
        <v>78</v>
      </c>
      <c r="B65" s="127"/>
      <c r="C65" s="127"/>
      <c r="D65" s="127"/>
    </row>
    <row r="66" spans="1:4" ht="15.75" customHeight="1" x14ac:dyDescent="0.3">
      <c r="A66" s="4">
        <v>26</v>
      </c>
      <c r="B66" s="3" t="s">
        <v>79</v>
      </c>
      <c r="C66" s="5" t="s">
        <v>5</v>
      </c>
      <c r="D66" s="5" t="s">
        <v>212</v>
      </c>
    </row>
    <row r="67" spans="1:4" x14ac:dyDescent="0.3">
      <c r="A67" s="127" t="s">
        <v>80</v>
      </c>
      <c r="B67" s="127"/>
      <c r="C67" s="127"/>
      <c r="D67" s="127"/>
    </row>
    <row r="68" spans="1:4" ht="15.75" customHeight="1" x14ac:dyDescent="0.3">
      <c r="A68" s="4">
        <v>27</v>
      </c>
      <c r="B68" s="3" t="s">
        <v>81</v>
      </c>
      <c r="C68" s="5" t="s">
        <v>5</v>
      </c>
      <c r="D68" s="8" t="s">
        <v>224</v>
      </c>
    </row>
    <row r="69" spans="1:4" x14ac:dyDescent="0.3">
      <c r="A69" s="123" t="s">
        <v>86</v>
      </c>
      <c r="B69" s="123"/>
      <c r="C69" s="123"/>
      <c r="D69" s="123"/>
    </row>
    <row r="70" spans="1:4" x14ac:dyDescent="0.3">
      <c r="A70" s="4">
        <v>28</v>
      </c>
      <c r="B70" s="3" t="s">
        <v>82</v>
      </c>
      <c r="C70" s="5" t="s">
        <v>5</v>
      </c>
      <c r="D70" s="5" t="s">
        <v>212</v>
      </c>
    </row>
  </sheetData>
  <mergeCells count="25">
    <mergeCell ref="A69:D69"/>
    <mergeCell ref="A52:D52"/>
    <mergeCell ref="A54:D54"/>
    <mergeCell ref="A56:D56"/>
    <mergeCell ref="A58:D58"/>
    <mergeCell ref="A61:D61"/>
    <mergeCell ref="A63:D63"/>
    <mergeCell ref="A65:D65"/>
    <mergeCell ref="A67:D67"/>
    <mergeCell ref="A43:A48"/>
    <mergeCell ref="A20:D20"/>
    <mergeCell ref="A30:D30"/>
    <mergeCell ref="A49:D49"/>
    <mergeCell ref="A21:A23"/>
    <mergeCell ref="A24:A26"/>
    <mergeCell ref="A31:A36"/>
    <mergeCell ref="A37:A42"/>
    <mergeCell ref="A27:A29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44"/>
  <sheetViews>
    <sheetView topLeftCell="A85" zoomScaleNormal="100" workbookViewId="0">
      <selection activeCell="F85" sqref="F85"/>
    </sheetView>
  </sheetViews>
  <sheetFormatPr defaultColWidth="9.109375" defaultRowHeight="15.6" x14ac:dyDescent="0.3"/>
  <cols>
    <col min="1" max="1" width="5.88671875" style="24" customWidth="1"/>
    <col min="2" max="2" width="47.5546875" style="1" customWidth="1"/>
    <col min="3" max="3" width="8.33203125" style="1" customWidth="1"/>
    <col min="4" max="4" width="35" style="1" customWidth="1"/>
    <col min="5" max="16384" width="9.109375" style="1"/>
  </cols>
  <sheetData>
    <row r="1" spans="1:4" ht="64.5" customHeight="1" x14ac:dyDescent="0.3">
      <c r="A1" s="124" t="s">
        <v>90</v>
      </c>
      <c r="B1" s="124"/>
      <c r="C1" s="124"/>
      <c r="D1" s="124"/>
    </row>
    <row r="2" spans="1:4" ht="16.2" thickBot="1" x14ac:dyDescent="0.35"/>
    <row r="3" spans="1:4" ht="35.1" customHeight="1" x14ac:dyDescent="0.3">
      <c r="A3" s="33" t="s">
        <v>0</v>
      </c>
      <c r="B3" s="34" t="s">
        <v>1</v>
      </c>
      <c r="C3" s="34" t="s">
        <v>2</v>
      </c>
      <c r="D3" s="35" t="s">
        <v>3</v>
      </c>
    </row>
    <row r="4" spans="1:4" s="6" customFormat="1" ht="35.1" customHeight="1" thickBot="1" x14ac:dyDescent="0.35">
      <c r="A4" s="30"/>
      <c r="B4" s="36" t="s">
        <v>4</v>
      </c>
      <c r="C4" s="31" t="s">
        <v>5</v>
      </c>
      <c r="D4" s="37">
        <v>43555</v>
      </c>
    </row>
    <row r="5" spans="1:4" s="6" customFormat="1" ht="51.75" customHeight="1" x14ac:dyDescent="0.3">
      <c r="A5" s="128">
        <v>1</v>
      </c>
      <c r="B5" s="26" t="s">
        <v>87</v>
      </c>
      <c r="C5" s="27" t="s">
        <v>5</v>
      </c>
      <c r="D5" s="28" t="s">
        <v>225</v>
      </c>
    </row>
    <row r="6" spans="1:4" s="6" customFormat="1" ht="20.100000000000001" customHeight="1" x14ac:dyDescent="0.3">
      <c r="A6" s="129"/>
      <c r="B6" s="7" t="s">
        <v>59</v>
      </c>
      <c r="C6" s="5" t="s">
        <v>5</v>
      </c>
      <c r="D6" s="29" t="s">
        <v>226</v>
      </c>
    </row>
    <row r="7" spans="1:4" s="6" customFormat="1" ht="36.75" customHeight="1" x14ac:dyDescent="0.3">
      <c r="A7" s="129"/>
      <c r="B7" s="7" t="s">
        <v>88</v>
      </c>
      <c r="C7" s="5" t="s">
        <v>13</v>
      </c>
      <c r="D7" s="55" t="s">
        <v>268</v>
      </c>
    </row>
    <row r="8" spans="1:4" s="6" customFormat="1" ht="32.25" customHeight="1" x14ac:dyDescent="0.3">
      <c r="A8" s="129"/>
      <c r="B8" s="3" t="s">
        <v>174</v>
      </c>
      <c r="C8" s="5" t="s">
        <v>5</v>
      </c>
      <c r="D8" s="29"/>
    </row>
    <row r="9" spans="1:4" s="6" customFormat="1" ht="34.5" customHeight="1" x14ac:dyDescent="0.3">
      <c r="A9" s="129"/>
      <c r="B9" s="3" t="s">
        <v>175</v>
      </c>
      <c r="C9" s="5" t="s">
        <v>5</v>
      </c>
      <c r="D9" s="29" t="s">
        <v>17</v>
      </c>
    </row>
    <row r="10" spans="1:4" s="6" customFormat="1" ht="20.100000000000001" customHeight="1" x14ac:dyDescent="0.3">
      <c r="A10" s="129"/>
      <c r="B10" s="3" t="s">
        <v>176</v>
      </c>
      <c r="C10" s="5" t="s">
        <v>5</v>
      </c>
      <c r="D10" s="29" t="s">
        <v>241</v>
      </c>
    </row>
    <row r="11" spans="1:4" s="6" customFormat="1" ht="20.100000000000001" customHeight="1" thickBot="1" x14ac:dyDescent="0.35">
      <c r="A11" s="130"/>
      <c r="B11" s="52" t="s">
        <v>89</v>
      </c>
      <c r="C11" s="31" t="s">
        <v>5</v>
      </c>
      <c r="D11" s="32" t="s">
        <v>261</v>
      </c>
    </row>
    <row r="12" spans="1:4" s="6" customFormat="1" ht="46.8" x14ac:dyDescent="0.3">
      <c r="A12" s="128">
        <v>2</v>
      </c>
      <c r="B12" s="26" t="s">
        <v>87</v>
      </c>
      <c r="C12" s="27" t="s">
        <v>5</v>
      </c>
      <c r="D12" s="28" t="s">
        <v>227</v>
      </c>
    </row>
    <row r="13" spans="1:4" s="6" customFormat="1" x14ac:dyDescent="0.3">
      <c r="A13" s="129"/>
      <c r="B13" s="7" t="s">
        <v>59</v>
      </c>
      <c r="C13" s="5" t="s">
        <v>5</v>
      </c>
      <c r="D13" s="29" t="s">
        <v>226</v>
      </c>
    </row>
    <row r="14" spans="1:4" s="6" customFormat="1" ht="28.8" x14ac:dyDescent="0.3">
      <c r="A14" s="129"/>
      <c r="B14" s="7" t="s">
        <v>88</v>
      </c>
      <c r="C14" s="5" t="s">
        <v>13</v>
      </c>
      <c r="D14" s="55" t="s">
        <v>268</v>
      </c>
    </row>
    <row r="15" spans="1:4" ht="31.2" x14ac:dyDescent="0.3">
      <c r="A15" s="129"/>
      <c r="B15" s="3" t="s">
        <v>174</v>
      </c>
      <c r="C15" s="5" t="s">
        <v>5</v>
      </c>
      <c r="D15" s="29"/>
    </row>
    <row r="16" spans="1:4" ht="31.2" x14ac:dyDescent="0.3">
      <c r="A16" s="129"/>
      <c r="B16" s="3" t="s">
        <v>175</v>
      </c>
      <c r="C16" s="5" t="s">
        <v>5</v>
      </c>
      <c r="D16" s="29" t="s">
        <v>17</v>
      </c>
    </row>
    <row r="17" spans="1:4" x14ac:dyDescent="0.3">
      <c r="A17" s="129"/>
      <c r="B17" s="3" t="s">
        <v>176</v>
      </c>
      <c r="C17" s="5" t="s">
        <v>5</v>
      </c>
      <c r="D17" s="29" t="s">
        <v>241</v>
      </c>
    </row>
    <row r="18" spans="1:4" ht="16.2" thickBot="1" x14ac:dyDescent="0.35">
      <c r="A18" s="130"/>
      <c r="B18" s="52" t="s">
        <v>89</v>
      </c>
      <c r="C18" s="31" t="s">
        <v>5</v>
      </c>
      <c r="D18" s="32" t="s">
        <v>261</v>
      </c>
    </row>
    <row r="19" spans="1:4" x14ac:dyDescent="0.3">
      <c r="A19" s="128">
        <v>3</v>
      </c>
      <c r="B19" s="26" t="s">
        <v>87</v>
      </c>
      <c r="C19" s="27" t="s">
        <v>5</v>
      </c>
      <c r="D19" s="28" t="s">
        <v>228</v>
      </c>
    </row>
    <row r="20" spans="1:4" x14ac:dyDescent="0.3">
      <c r="A20" s="129"/>
      <c r="B20" s="7" t="s">
        <v>59</v>
      </c>
      <c r="C20" s="5" t="s">
        <v>5</v>
      </c>
      <c r="D20" s="29" t="s">
        <v>236</v>
      </c>
    </row>
    <row r="21" spans="1:4" ht="28.8" x14ac:dyDescent="0.3">
      <c r="A21" s="129"/>
      <c r="B21" s="7" t="s">
        <v>88</v>
      </c>
      <c r="C21" s="5" t="s">
        <v>13</v>
      </c>
      <c r="D21" s="55" t="s">
        <v>268</v>
      </c>
    </row>
    <row r="22" spans="1:4" ht="31.2" x14ac:dyDescent="0.3">
      <c r="A22" s="129"/>
      <c r="B22" s="3" t="s">
        <v>174</v>
      </c>
      <c r="C22" s="5" t="s">
        <v>5</v>
      </c>
      <c r="D22" s="29"/>
    </row>
    <row r="23" spans="1:4" ht="31.2" x14ac:dyDescent="0.3">
      <c r="A23" s="129"/>
      <c r="B23" s="3" t="s">
        <v>175</v>
      </c>
      <c r="C23" s="5" t="s">
        <v>5</v>
      </c>
      <c r="D23" s="29" t="s">
        <v>17</v>
      </c>
    </row>
    <row r="24" spans="1:4" x14ac:dyDescent="0.3">
      <c r="A24" s="129"/>
      <c r="B24" s="3" t="s">
        <v>176</v>
      </c>
      <c r="C24" s="5" t="s">
        <v>5</v>
      </c>
      <c r="D24" s="29" t="s">
        <v>241</v>
      </c>
    </row>
    <row r="25" spans="1:4" ht="16.2" thickBot="1" x14ac:dyDescent="0.35">
      <c r="A25" s="130"/>
      <c r="B25" s="52" t="s">
        <v>89</v>
      </c>
      <c r="C25" s="31" t="s">
        <v>5</v>
      </c>
      <c r="D25" s="32" t="s">
        <v>261</v>
      </c>
    </row>
    <row r="26" spans="1:4" ht="31.2" x14ac:dyDescent="0.3">
      <c r="A26" s="128">
        <v>4</v>
      </c>
      <c r="B26" s="26" t="s">
        <v>87</v>
      </c>
      <c r="C26" s="27" t="s">
        <v>5</v>
      </c>
      <c r="D26" s="28" t="s">
        <v>229</v>
      </c>
    </row>
    <row r="27" spans="1:4" x14ac:dyDescent="0.3">
      <c r="A27" s="129"/>
      <c r="B27" s="7" t="s">
        <v>59</v>
      </c>
      <c r="C27" s="5" t="s">
        <v>5</v>
      </c>
      <c r="D27" s="29" t="s">
        <v>236</v>
      </c>
    </row>
    <row r="28" spans="1:4" ht="28.8" x14ac:dyDescent="0.3">
      <c r="A28" s="129"/>
      <c r="B28" s="7" t="s">
        <v>88</v>
      </c>
      <c r="C28" s="5" t="s">
        <v>13</v>
      </c>
      <c r="D28" s="55" t="s">
        <v>268</v>
      </c>
    </row>
    <row r="29" spans="1:4" ht="31.2" x14ac:dyDescent="0.3">
      <c r="A29" s="129"/>
      <c r="B29" s="3" t="s">
        <v>174</v>
      </c>
      <c r="C29" s="5" t="s">
        <v>5</v>
      </c>
      <c r="D29" s="29"/>
    </row>
    <row r="30" spans="1:4" ht="31.2" x14ac:dyDescent="0.3">
      <c r="A30" s="129"/>
      <c r="B30" s="3" t="s">
        <v>175</v>
      </c>
      <c r="C30" s="5" t="s">
        <v>5</v>
      </c>
      <c r="D30" s="29" t="s">
        <v>17</v>
      </c>
    </row>
    <row r="31" spans="1:4" x14ac:dyDescent="0.3">
      <c r="A31" s="129"/>
      <c r="B31" s="3" t="s">
        <v>176</v>
      </c>
      <c r="C31" s="5" t="s">
        <v>5</v>
      </c>
      <c r="D31" s="29" t="s">
        <v>258</v>
      </c>
    </row>
    <row r="32" spans="1:4" ht="16.2" thickBot="1" x14ac:dyDescent="0.35">
      <c r="A32" s="130"/>
      <c r="B32" s="52" t="s">
        <v>89</v>
      </c>
      <c r="C32" s="31" t="s">
        <v>5</v>
      </c>
      <c r="D32" s="32" t="s">
        <v>261</v>
      </c>
    </row>
    <row r="33" spans="1:4" ht="31.2" x14ac:dyDescent="0.3">
      <c r="A33" s="128">
        <v>5</v>
      </c>
      <c r="B33" s="26" t="s">
        <v>87</v>
      </c>
      <c r="C33" s="27" t="s">
        <v>5</v>
      </c>
      <c r="D33" s="28" t="s">
        <v>230</v>
      </c>
    </row>
    <row r="34" spans="1:4" x14ac:dyDescent="0.3">
      <c r="A34" s="129"/>
      <c r="B34" s="7" t="s">
        <v>59</v>
      </c>
      <c r="C34" s="5" t="s">
        <v>5</v>
      </c>
      <c r="D34" s="29"/>
    </row>
    <row r="35" spans="1:4" ht="28.8" x14ac:dyDescent="0.3">
      <c r="A35" s="129"/>
      <c r="B35" s="7" t="s">
        <v>88</v>
      </c>
      <c r="C35" s="5" t="s">
        <v>13</v>
      </c>
      <c r="D35" s="55" t="s">
        <v>268</v>
      </c>
    </row>
    <row r="36" spans="1:4" ht="31.2" x14ac:dyDescent="0.3">
      <c r="A36" s="129"/>
      <c r="B36" s="3" t="s">
        <v>174</v>
      </c>
      <c r="C36" s="5" t="s">
        <v>5</v>
      </c>
      <c r="D36" s="29"/>
    </row>
    <row r="37" spans="1:4" ht="31.2" x14ac:dyDescent="0.3">
      <c r="A37" s="129"/>
      <c r="B37" s="3" t="s">
        <v>175</v>
      </c>
      <c r="C37" s="5" t="s">
        <v>5</v>
      </c>
      <c r="D37" s="29" t="s">
        <v>17</v>
      </c>
    </row>
    <row r="38" spans="1:4" x14ac:dyDescent="0.3">
      <c r="A38" s="129"/>
      <c r="B38" s="3" t="s">
        <v>176</v>
      </c>
      <c r="C38" s="5" t="s">
        <v>5</v>
      </c>
      <c r="D38" s="29" t="s">
        <v>241</v>
      </c>
    </row>
    <row r="39" spans="1:4" ht="16.2" thickBot="1" x14ac:dyDescent="0.35">
      <c r="A39" s="130"/>
      <c r="B39" s="52" t="s">
        <v>89</v>
      </c>
      <c r="C39" s="31" t="s">
        <v>5</v>
      </c>
      <c r="D39" s="32" t="s">
        <v>261</v>
      </c>
    </row>
    <row r="40" spans="1:4" ht="46.8" x14ac:dyDescent="0.3">
      <c r="A40" s="128">
        <v>6</v>
      </c>
      <c r="B40" s="26" t="s">
        <v>87</v>
      </c>
      <c r="C40" s="27" t="s">
        <v>5</v>
      </c>
      <c r="D40" s="28" t="s">
        <v>231</v>
      </c>
    </row>
    <row r="41" spans="1:4" x14ac:dyDescent="0.3">
      <c r="A41" s="129"/>
      <c r="B41" s="7" t="s">
        <v>59</v>
      </c>
      <c r="C41" s="5" t="s">
        <v>5</v>
      </c>
      <c r="D41" s="29" t="s">
        <v>237</v>
      </c>
    </row>
    <row r="42" spans="1:4" ht="28.8" x14ac:dyDescent="0.3">
      <c r="A42" s="129"/>
      <c r="B42" s="7" t="s">
        <v>88</v>
      </c>
      <c r="C42" s="5" t="s">
        <v>13</v>
      </c>
      <c r="D42" s="55" t="s">
        <v>268</v>
      </c>
    </row>
    <row r="43" spans="1:4" ht="31.2" x14ac:dyDescent="0.3">
      <c r="A43" s="129"/>
      <c r="B43" s="3" t="s">
        <v>174</v>
      </c>
      <c r="C43" s="5" t="s">
        <v>5</v>
      </c>
      <c r="D43" s="29"/>
    </row>
    <row r="44" spans="1:4" ht="31.2" x14ac:dyDescent="0.3">
      <c r="A44" s="129"/>
      <c r="B44" s="3" t="s">
        <v>175</v>
      </c>
      <c r="C44" s="5" t="s">
        <v>5</v>
      </c>
      <c r="D44" s="29" t="s">
        <v>17</v>
      </c>
    </row>
    <row r="45" spans="1:4" x14ac:dyDescent="0.3">
      <c r="A45" s="129"/>
      <c r="B45" s="3" t="s">
        <v>176</v>
      </c>
      <c r="C45" s="5" t="s">
        <v>5</v>
      </c>
      <c r="D45" s="29" t="s">
        <v>241</v>
      </c>
    </row>
    <row r="46" spans="1:4" ht="16.2" thickBot="1" x14ac:dyDescent="0.35">
      <c r="A46" s="130"/>
      <c r="B46" s="52" t="s">
        <v>89</v>
      </c>
      <c r="C46" s="31" t="s">
        <v>5</v>
      </c>
      <c r="D46" s="32" t="s">
        <v>261</v>
      </c>
    </row>
    <row r="47" spans="1:4" x14ac:dyDescent="0.3">
      <c r="A47" s="128">
        <v>7</v>
      </c>
      <c r="B47" s="26" t="s">
        <v>87</v>
      </c>
      <c r="C47" s="27" t="s">
        <v>5</v>
      </c>
      <c r="D47" s="28" t="s">
        <v>232</v>
      </c>
    </row>
    <row r="48" spans="1:4" x14ac:dyDescent="0.3">
      <c r="A48" s="129"/>
      <c r="B48" s="7" t="s">
        <v>59</v>
      </c>
      <c r="C48" s="5" t="s">
        <v>5</v>
      </c>
      <c r="D48" s="29" t="s">
        <v>238</v>
      </c>
    </row>
    <row r="49" spans="1:4" ht="28.8" x14ac:dyDescent="0.3">
      <c r="A49" s="129"/>
      <c r="B49" s="7" t="s">
        <v>88</v>
      </c>
      <c r="C49" s="5" t="s">
        <v>13</v>
      </c>
      <c r="D49" s="55" t="s">
        <v>268</v>
      </c>
    </row>
    <row r="50" spans="1:4" ht="31.2" x14ac:dyDescent="0.3">
      <c r="A50" s="129"/>
      <c r="B50" s="3" t="s">
        <v>174</v>
      </c>
      <c r="C50" s="5" t="s">
        <v>5</v>
      </c>
      <c r="D50" s="29"/>
    </row>
    <row r="51" spans="1:4" ht="31.2" x14ac:dyDescent="0.3">
      <c r="A51" s="129"/>
      <c r="B51" s="3" t="s">
        <v>175</v>
      </c>
      <c r="C51" s="5" t="s">
        <v>5</v>
      </c>
      <c r="D51" s="29" t="s">
        <v>17</v>
      </c>
    </row>
    <row r="52" spans="1:4" x14ac:dyDescent="0.3">
      <c r="A52" s="129"/>
      <c r="B52" s="3" t="s">
        <v>176</v>
      </c>
      <c r="C52" s="5" t="s">
        <v>5</v>
      </c>
      <c r="D52" s="29" t="s">
        <v>241</v>
      </c>
    </row>
    <row r="53" spans="1:4" ht="16.2" thickBot="1" x14ac:dyDescent="0.35">
      <c r="A53" s="130"/>
      <c r="B53" s="52" t="s">
        <v>89</v>
      </c>
      <c r="C53" s="31" t="s">
        <v>5</v>
      </c>
      <c r="D53" s="32" t="s">
        <v>261</v>
      </c>
    </row>
    <row r="54" spans="1:4" x14ac:dyDescent="0.3">
      <c r="A54" s="128">
        <v>8</v>
      </c>
      <c r="B54" s="26" t="s">
        <v>87</v>
      </c>
      <c r="C54" s="27" t="s">
        <v>5</v>
      </c>
      <c r="D54" s="28" t="s">
        <v>233</v>
      </c>
    </row>
    <row r="55" spans="1:4" x14ac:dyDescent="0.3">
      <c r="A55" s="129"/>
      <c r="B55" s="7" t="s">
        <v>59</v>
      </c>
      <c r="C55" s="5" t="s">
        <v>5</v>
      </c>
      <c r="D55" s="29" t="s">
        <v>236</v>
      </c>
    </row>
    <row r="56" spans="1:4" ht="28.8" x14ac:dyDescent="0.3">
      <c r="A56" s="129"/>
      <c r="B56" s="7" t="s">
        <v>88</v>
      </c>
      <c r="C56" s="5" t="s">
        <v>13</v>
      </c>
      <c r="D56" s="55" t="s">
        <v>268</v>
      </c>
    </row>
    <row r="57" spans="1:4" ht="31.2" x14ac:dyDescent="0.3">
      <c r="A57" s="129"/>
      <c r="B57" s="3" t="s">
        <v>174</v>
      </c>
      <c r="C57" s="5" t="s">
        <v>5</v>
      </c>
      <c r="D57" s="29"/>
    </row>
    <row r="58" spans="1:4" ht="31.2" x14ac:dyDescent="0.3">
      <c r="A58" s="129"/>
      <c r="B58" s="3" t="s">
        <v>175</v>
      </c>
      <c r="C58" s="5" t="s">
        <v>5</v>
      </c>
      <c r="D58" s="29" t="s">
        <v>17</v>
      </c>
    </row>
    <row r="59" spans="1:4" x14ac:dyDescent="0.3">
      <c r="A59" s="129"/>
      <c r="B59" s="3" t="s">
        <v>176</v>
      </c>
      <c r="C59" s="5" t="s">
        <v>5</v>
      </c>
      <c r="D59" s="29" t="s">
        <v>242</v>
      </c>
    </row>
    <row r="60" spans="1:4" ht="16.2" thickBot="1" x14ac:dyDescent="0.35">
      <c r="A60" s="130"/>
      <c r="B60" s="52" t="s">
        <v>89</v>
      </c>
      <c r="C60" s="31" t="s">
        <v>5</v>
      </c>
      <c r="D60" s="32" t="s">
        <v>261</v>
      </c>
    </row>
    <row r="61" spans="1:4" x14ac:dyDescent="0.3">
      <c r="A61" s="128">
        <v>9</v>
      </c>
      <c r="B61" s="26" t="s">
        <v>87</v>
      </c>
      <c r="C61" s="27" t="s">
        <v>5</v>
      </c>
      <c r="D61" s="28" t="s">
        <v>234</v>
      </c>
    </row>
    <row r="62" spans="1:4" x14ac:dyDescent="0.3">
      <c r="A62" s="129"/>
      <c r="B62" s="7" t="s">
        <v>59</v>
      </c>
      <c r="C62" s="5" t="s">
        <v>5</v>
      </c>
      <c r="D62" s="29" t="s">
        <v>239</v>
      </c>
    </row>
    <row r="63" spans="1:4" ht="28.8" x14ac:dyDescent="0.3">
      <c r="A63" s="129"/>
      <c r="B63" s="7" t="s">
        <v>88</v>
      </c>
      <c r="C63" s="5" t="s">
        <v>13</v>
      </c>
      <c r="D63" s="55" t="s">
        <v>268</v>
      </c>
    </row>
    <row r="64" spans="1:4" ht="31.2" x14ac:dyDescent="0.3">
      <c r="A64" s="129"/>
      <c r="B64" s="3" t="s">
        <v>174</v>
      </c>
      <c r="C64" s="5" t="s">
        <v>5</v>
      </c>
      <c r="D64" s="29"/>
    </row>
    <row r="65" spans="1:4" ht="31.2" x14ac:dyDescent="0.3">
      <c r="A65" s="129"/>
      <c r="B65" s="3" t="s">
        <v>175</v>
      </c>
      <c r="C65" s="5" t="s">
        <v>5</v>
      </c>
      <c r="D65" s="29" t="s">
        <v>17</v>
      </c>
    </row>
    <row r="66" spans="1:4" x14ac:dyDescent="0.3">
      <c r="A66" s="129"/>
      <c r="B66" s="3" t="s">
        <v>176</v>
      </c>
      <c r="C66" s="5" t="s">
        <v>5</v>
      </c>
      <c r="D66" s="29" t="s">
        <v>241</v>
      </c>
    </row>
    <row r="67" spans="1:4" ht="16.2" thickBot="1" x14ac:dyDescent="0.35">
      <c r="A67" s="130"/>
      <c r="B67" s="52" t="s">
        <v>89</v>
      </c>
      <c r="C67" s="31" t="s">
        <v>5</v>
      </c>
      <c r="D67" s="32" t="s">
        <v>261</v>
      </c>
    </row>
    <row r="68" spans="1:4" x14ac:dyDescent="0.3">
      <c r="A68" s="128">
        <v>10</v>
      </c>
      <c r="B68" s="26" t="s">
        <v>87</v>
      </c>
      <c r="C68" s="27" t="s">
        <v>5</v>
      </c>
      <c r="D68" s="28" t="s">
        <v>235</v>
      </c>
    </row>
    <row r="69" spans="1:4" x14ac:dyDescent="0.3">
      <c r="A69" s="129"/>
      <c r="B69" s="7" t="s">
        <v>59</v>
      </c>
      <c r="C69" s="5" t="s">
        <v>5</v>
      </c>
      <c r="D69" s="29" t="s">
        <v>240</v>
      </c>
    </row>
    <row r="70" spans="1:4" ht="28.8" x14ac:dyDescent="0.3">
      <c r="A70" s="129"/>
      <c r="B70" s="7" t="s">
        <v>88</v>
      </c>
      <c r="C70" s="5" t="s">
        <v>13</v>
      </c>
      <c r="D70" s="55" t="s">
        <v>268</v>
      </c>
    </row>
    <row r="71" spans="1:4" ht="31.2" x14ac:dyDescent="0.3">
      <c r="A71" s="129"/>
      <c r="B71" s="3" t="s">
        <v>174</v>
      </c>
      <c r="C71" s="5" t="s">
        <v>5</v>
      </c>
      <c r="D71" s="29"/>
    </row>
    <row r="72" spans="1:4" ht="31.2" x14ac:dyDescent="0.3">
      <c r="A72" s="129"/>
      <c r="B72" s="3" t="s">
        <v>175</v>
      </c>
      <c r="C72" s="5" t="s">
        <v>5</v>
      </c>
      <c r="D72" s="29" t="s">
        <v>17</v>
      </c>
    </row>
    <row r="73" spans="1:4" x14ac:dyDescent="0.3">
      <c r="A73" s="129"/>
      <c r="B73" s="3" t="s">
        <v>176</v>
      </c>
      <c r="C73" s="5" t="s">
        <v>5</v>
      </c>
      <c r="D73" s="29" t="s">
        <v>241</v>
      </c>
    </row>
    <row r="74" spans="1:4" ht="16.2" thickBot="1" x14ac:dyDescent="0.35">
      <c r="A74" s="130"/>
      <c r="B74" s="52" t="s">
        <v>89</v>
      </c>
      <c r="C74" s="31" t="s">
        <v>5</v>
      </c>
      <c r="D74" s="32" t="s">
        <v>261</v>
      </c>
    </row>
    <row r="75" spans="1:4" ht="17.25" customHeight="1" x14ac:dyDescent="0.3">
      <c r="A75" s="128">
        <v>11</v>
      </c>
      <c r="B75" s="26" t="s">
        <v>87</v>
      </c>
      <c r="C75" s="27" t="s">
        <v>5</v>
      </c>
      <c r="D75" s="28" t="s">
        <v>259</v>
      </c>
    </row>
    <row r="76" spans="1:4" x14ac:dyDescent="0.3">
      <c r="A76" s="129"/>
      <c r="B76" s="7" t="s">
        <v>59</v>
      </c>
      <c r="C76" s="5" t="s">
        <v>5</v>
      </c>
      <c r="D76" s="29"/>
    </row>
    <row r="77" spans="1:4" ht="28.8" x14ac:dyDescent="0.3">
      <c r="A77" s="129"/>
      <c r="B77" s="7" t="s">
        <v>88</v>
      </c>
      <c r="C77" s="5" t="s">
        <v>13</v>
      </c>
      <c r="D77" s="55" t="s">
        <v>268</v>
      </c>
    </row>
    <row r="78" spans="1:4" ht="31.2" x14ac:dyDescent="0.3">
      <c r="A78" s="129"/>
      <c r="B78" s="3" t="s">
        <v>174</v>
      </c>
      <c r="C78" s="5" t="s">
        <v>5</v>
      </c>
      <c r="D78" s="29"/>
    </row>
    <row r="79" spans="1:4" ht="31.2" x14ac:dyDescent="0.3">
      <c r="A79" s="129"/>
      <c r="B79" s="3" t="s">
        <v>175</v>
      </c>
      <c r="C79" s="5" t="s">
        <v>5</v>
      </c>
      <c r="D79" s="29" t="s">
        <v>17</v>
      </c>
    </row>
    <row r="80" spans="1:4" x14ac:dyDescent="0.3">
      <c r="A80" s="129"/>
      <c r="B80" s="3" t="s">
        <v>176</v>
      </c>
      <c r="C80" s="5" t="s">
        <v>5</v>
      </c>
      <c r="D80" s="29" t="s">
        <v>260</v>
      </c>
    </row>
    <row r="81" spans="1:4" ht="16.2" thickBot="1" x14ac:dyDescent="0.35">
      <c r="A81" s="130"/>
      <c r="B81" s="52" t="s">
        <v>89</v>
      </c>
      <c r="C81" s="31" t="s">
        <v>5</v>
      </c>
      <c r="D81" s="32" t="s">
        <v>261</v>
      </c>
    </row>
    <row r="82" spans="1:4" ht="31.2" x14ac:dyDescent="0.3">
      <c r="A82" s="128">
        <v>12</v>
      </c>
      <c r="B82" s="26" t="s">
        <v>87</v>
      </c>
      <c r="C82" s="27" t="s">
        <v>5</v>
      </c>
      <c r="D82" s="28" t="s">
        <v>262</v>
      </c>
    </row>
    <row r="83" spans="1:4" x14ac:dyDescent="0.3">
      <c r="A83" s="129"/>
      <c r="B83" s="7" t="s">
        <v>59</v>
      </c>
      <c r="C83" s="5" t="s">
        <v>5</v>
      </c>
      <c r="D83" s="29" t="s">
        <v>264</v>
      </c>
    </row>
    <row r="84" spans="1:4" x14ac:dyDescent="0.3">
      <c r="A84" s="129"/>
      <c r="B84" s="7" t="s">
        <v>88</v>
      </c>
      <c r="C84" s="5" t="s">
        <v>13</v>
      </c>
      <c r="D84" s="29">
        <v>600</v>
      </c>
    </row>
    <row r="85" spans="1:4" ht="31.2" x14ac:dyDescent="0.3">
      <c r="A85" s="129"/>
      <c r="B85" s="3" t="s">
        <v>174</v>
      </c>
      <c r="C85" s="5" t="s">
        <v>5</v>
      </c>
      <c r="D85" s="43">
        <v>41275</v>
      </c>
    </row>
    <row r="86" spans="1:4" ht="31.2" x14ac:dyDescent="0.3">
      <c r="A86" s="129"/>
      <c r="B86" s="3" t="s">
        <v>175</v>
      </c>
      <c r="C86" s="5" t="s">
        <v>5</v>
      </c>
      <c r="D86" s="29" t="s">
        <v>17</v>
      </c>
    </row>
    <row r="87" spans="1:4" x14ac:dyDescent="0.3">
      <c r="A87" s="129"/>
      <c r="B87" s="3" t="s">
        <v>176</v>
      </c>
      <c r="C87" s="5" t="s">
        <v>5</v>
      </c>
      <c r="D87" s="29" t="s">
        <v>263</v>
      </c>
    </row>
    <row r="88" spans="1:4" ht="16.2" thickBot="1" x14ac:dyDescent="0.35">
      <c r="A88" s="130"/>
      <c r="B88" s="52" t="s">
        <v>89</v>
      </c>
      <c r="C88" s="31" t="s">
        <v>5</v>
      </c>
      <c r="D88" s="32" t="s">
        <v>261</v>
      </c>
    </row>
    <row r="89" spans="1:4" x14ac:dyDescent="0.3">
      <c r="A89" s="133">
        <v>13</v>
      </c>
      <c r="B89" s="26" t="s">
        <v>87</v>
      </c>
      <c r="C89" s="27" t="s">
        <v>5</v>
      </c>
      <c r="D89" s="28" t="s">
        <v>270</v>
      </c>
    </row>
    <row r="90" spans="1:4" x14ac:dyDescent="0.3">
      <c r="A90" s="134"/>
      <c r="B90" s="7" t="s">
        <v>59</v>
      </c>
      <c r="C90" s="5" t="s">
        <v>5</v>
      </c>
      <c r="D90" s="29" t="s">
        <v>264</v>
      </c>
    </row>
    <row r="91" spans="1:4" x14ac:dyDescent="0.3">
      <c r="A91" s="134"/>
      <c r="B91" s="7" t="s">
        <v>88</v>
      </c>
      <c r="C91" s="5" t="s">
        <v>13</v>
      </c>
      <c r="D91" s="29">
        <v>5300</v>
      </c>
    </row>
    <row r="92" spans="1:4" ht="31.2" x14ac:dyDescent="0.3">
      <c r="A92" s="134"/>
      <c r="B92" s="3" t="s">
        <v>174</v>
      </c>
      <c r="C92" s="5" t="s">
        <v>5</v>
      </c>
      <c r="D92" s="43">
        <v>41275</v>
      </c>
    </row>
    <row r="93" spans="1:4" ht="31.2" x14ac:dyDescent="0.3">
      <c r="A93" s="134"/>
      <c r="B93" s="3" t="s">
        <v>175</v>
      </c>
      <c r="C93" s="5" t="s">
        <v>5</v>
      </c>
      <c r="D93" s="29" t="s">
        <v>17</v>
      </c>
    </row>
    <row r="94" spans="1:4" x14ac:dyDescent="0.3">
      <c r="A94" s="134"/>
      <c r="B94" s="3" t="s">
        <v>176</v>
      </c>
      <c r="C94" s="5" t="s">
        <v>5</v>
      </c>
      <c r="D94" s="29" t="s">
        <v>241</v>
      </c>
    </row>
    <row r="95" spans="1:4" ht="16.2" thickBot="1" x14ac:dyDescent="0.35">
      <c r="A95" s="135"/>
      <c r="B95" s="52" t="s">
        <v>89</v>
      </c>
      <c r="C95" s="31" t="s">
        <v>5</v>
      </c>
      <c r="D95" s="32" t="s">
        <v>271</v>
      </c>
    </row>
    <row r="96" spans="1:4" x14ac:dyDescent="0.3">
      <c r="A96" s="1"/>
    </row>
    <row r="97" spans="1:1" x14ac:dyDescent="0.3">
      <c r="A97" s="1"/>
    </row>
    <row r="98" spans="1:1" x14ac:dyDescent="0.3">
      <c r="A98" s="1"/>
    </row>
    <row r="99" spans="1:1" x14ac:dyDescent="0.3">
      <c r="A99" s="1"/>
    </row>
    <row r="100" spans="1:1" x14ac:dyDescent="0.3">
      <c r="A100" s="1"/>
    </row>
    <row r="101" spans="1:1" x14ac:dyDescent="0.3">
      <c r="A101" s="1"/>
    </row>
    <row r="102" spans="1:1" x14ac:dyDescent="0.3">
      <c r="A102" s="1"/>
    </row>
    <row r="103" spans="1:1" x14ac:dyDescent="0.3">
      <c r="A103" s="1"/>
    </row>
    <row r="104" spans="1:1" x14ac:dyDescent="0.3">
      <c r="A104" s="1"/>
    </row>
    <row r="105" spans="1:1" x14ac:dyDescent="0.3">
      <c r="A105" s="1"/>
    </row>
    <row r="106" spans="1:1" x14ac:dyDescent="0.3">
      <c r="A106" s="1"/>
    </row>
    <row r="107" spans="1:1" x14ac:dyDescent="0.3">
      <c r="A107" s="1"/>
    </row>
    <row r="108" spans="1:1" x14ac:dyDescent="0.3">
      <c r="A108" s="1"/>
    </row>
    <row r="109" spans="1:1" x14ac:dyDescent="0.3">
      <c r="A109" s="1"/>
    </row>
    <row r="110" spans="1:1" x14ac:dyDescent="0.3">
      <c r="A110" s="1"/>
    </row>
    <row r="111" spans="1:1" x14ac:dyDescent="0.3">
      <c r="A111" s="1"/>
    </row>
    <row r="112" spans="1:1" x14ac:dyDescent="0.3">
      <c r="A112" s="1"/>
    </row>
    <row r="113" spans="1:1" x14ac:dyDescent="0.3">
      <c r="A113" s="1"/>
    </row>
    <row r="114" spans="1:1" x14ac:dyDescent="0.3">
      <c r="A114" s="1"/>
    </row>
    <row r="115" spans="1:1" x14ac:dyDescent="0.3">
      <c r="A115" s="1"/>
    </row>
    <row r="116" spans="1:1" x14ac:dyDescent="0.3">
      <c r="A116" s="1"/>
    </row>
    <row r="117" spans="1:1" x14ac:dyDescent="0.3">
      <c r="A117" s="1"/>
    </row>
    <row r="118" spans="1:1" x14ac:dyDescent="0.3">
      <c r="A118" s="1"/>
    </row>
    <row r="119" spans="1:1" x14ac:dyDescent="0.3">
      <c r="A119" s="1"/>
    </row>
    <row r="120" spans="1:1" x14ac:dyDescent="0.3">
      <c r="A120" s="1"/>
    </row>
    <row r="121" spans="1:1" x14ac:dyDescent="0.3">
      <c r="A121" s="1"/>
    </row>
    <row r="122" spans="1:1" x14ac:dyDescent="0.3">
      <c r="A122" s="1"/>
    </row>
    <row r="123" spans="1:1" x14ac:dyDescent="0.3">
      <c r="A123" s="1"/>
    </row>
    <row r="124" spans="1:1" x14ac:dyDescent="0.3">
      <c r="A124" s="1"/>
    </row>
    <row r="125" spans="1:1" x14ac:dyDescent="0.3">
      <c r="A125" s="1"/>
    </row>
    <row r="126" spans="1:1" x14ac:dyDescent="0.3">
      <c r="A126" s="1"/>
    </row>
    <row r="127" spans="1:1" x14ac:dyDescent="0.3">
      <c r="A127" s="1"/>
    </row>
    <row r="128" spans="1:1" x14ac:dyDescent="0.3">
      <c r="A128" s="1"/>
    </row>
    <row r="129" spans="1:1" x14ac:dyDescent="0.3">
      <c r="A129" s="1"/>
    </row>
    <row r="130" spans="1:1" x14ac:dyDescent="0.3">
      <c r="A130" s="1"/>
    </row>
    <row r="131" spans="1:1" x14ac:dyDescent="0.3">
      <c r="A131" s="1"/>
    </row>
    <row r="132" spans="1:1" x14ac:dyDescent="0.3">
      <c r="A132" s="1"/>
    </row>
    <row r="133" spans="1:1" x14ac:dyDescent="0.3">
      <c r="A133" s="1"/>
    </row>
    <row r="134" spans="1:1" x14ac:dyDescent="0.3">
      <c r="A134" s="1"/>
    </row>
    <row r="135" spans="1:1" x14ac:dyDescent="0.3">
      <c r="A135" s="1"/>
    </row>
    <row r="136" spans="1:1" x14ac:dyDescent="0.3">
      <c r="A136" s="1"/>
    </row>
    <row r="137" spans="1:1" x14ac:dyDescent="0.3">
      <c r="A137" s="1"/>
    </row>
    <row r="138" spans="1:1" x14ac:dyDescent="0.3">
      <c r="A138" s="1"/>
    </row>
    <row r="139" spans="1:1" x14ac:dyDescent="0.3">
      <c r="A139" s="1"/>
    </row>
    <row r="140" spans="1:1" x14ac:dyDescent="0.3">
      <c r="A140" s="1"/>
    </row>
    <row r="141" spans="1:1" x14ac:dyDescent="0.3">
      <c r="A141" s="1"/>
    </row>
    <row r="142" spans="1:1" x14ac:dyDescent="0.3">
      <c r="A142" s="1"/>
    </row>
    <row r="143" spans="1:1" x14ac:dyDescent="0.3">
      <c r="A143" s="1"/>
    </row>
    <row r="144" spans="1:1" x14ac:dyDescent="0.3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 xr:uid="{00000000-0004-0000-0200-000000000000}"/>
    <hyperlink ref="D14" r:id="rId2" xr:uid="{00000000-0004-0000-0200-000001000000}"/>
    <hyperlink ref="D21" r:id="rId3" xr:uid="{00000000-0004-0000-0200-000002000000}"/>
    <hyperlink ref="D28" r:id="rId4" xr:uid="{00000000-0004-0000-0200-000003000000}"/>
    <hyperlink ref="D35" r:id="rId5" xr:uid="{00000000-0004-0000-0200-000004000000}"/>
    <hyperlink ref="D42" r:id="rId6" xr:uid="{00000000-0004-0000-0200-000005000000}"/>
    <hyperlink ref="D49" r:id="rId7" xr:uid="{00000000-0004-0000-0200-000006000000}"/>
    <hyperlink ref="D56" r:id="rId8" xr:uid="{00000000-0004-0000-0200-000007000000}"/>
    <hyperlink ref="D63" r:id="rId9" xr:uid="{00000000-0004-0000-0200-000008000000}"/>
    <hyperlink ref="D70" r:id="rId10" xr:uid="{00000000-0004-0000-0200-000009000000}"/>
    <hyperlink ref="D77" r:id="rId11" xr:uid="{00000000-0004-0000-0200-00000A000000}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68"/>
  <sheetViews>
    <sheetView workbookViewId="0">
      <selection activeCell="B2" sqref="B2:D2"/>
    </sheetView>
  </sheetViews>
  <sheetFormatPr defaultColWidth="9.109375" defaultRowHeight="15.6" x14ac:dyDescent="0.3"/>
  <cols>
    <col min="1" max="1" width="5.88671875" style="1" customWidth="1"/>
    <col min="2" max="2" width="45" style="1" customWidth="1"/>
    <col min="3" max="3" width="9.109375" style="1"/>
    <col min="4" max="4" width="26.5546875" style="1" customWidth="1"/>
    <col min="5" max="16384" width="9.109375" style="1"/>
  </cols>
  <sheetData>
    <row r="1" spans="1:4" ht="34.5" customHeight="1" x14ac:dyDescent="0.3">
      <c r="A1" s="124" t="s">
        <v>100</v>
      </c>
      <c r="B1" s="124"/>
      <c r="C1" s="124"/>
      <c r="D1" s="124"/>
    </row>
    <row r="2" spans="1:4" ht="25.8" x14ac:dyDescent="0.5">
      <c r="B2" s="139" t="s">
        <v>308</v>
      </c>
      <c r="C2" s="139"/>
      <c r="D2" s="139"/>
    </row>
    <row r="3" spans="1:4" ht="35.1" customHeight="1" thickBot="1" x14ac:dyDescent="0.35">
      <c r="A3" s="46" t="s">
        <v>0</v>
      </c>
      <c r="B3" s="46" t="s">
        <v>1</v>
      </c>
      <c r="C3" s="46" t="s">
        <v>2</v>
      </c>
      <c r="D3" s="46" t="s">
        <v>3</v>
      </c>
    </row>
    <row r="4" spans="1:4" s="6" customFormat="1" ht="20.100000000000001" customHeight="1" x14ac:dyDescent="0.3">
      <c r="A4" s="38" t="s">
        <v>8</v>
      </c>
      <c r="B4" s="39" t="s">
        <v>4</v>
      </c>
      <c r="C4" s="27" t="s">
        <v>5</v>
      </c>
      <c r="D4" s="40">
        <v>43800</v>
      </c>
    </row>
    <row r="5" spans="1:4" s="6" customFormat="1" ht="20.100000000000001" customHeight="1" x14ac:dyDescent="0.3">
      <c r="A5" s="41"/>
      <c r="B5" s="7" t="s">
        <v>91</v>
      </c>
      <c r="C5" s="5" t="s">
        <v>5</v>
      </c>
      <c r="D5" s="29" t="s">
        <v>243</v>
      </c>
    </row>
    <row r="6" spans="1:4" s="6" customFormat="1" ht="37.5" customHeight="1" x14ac:dyDescent="0.3">
      <c r="A6" s="41"/>
      <c r="B6" s="7" t="s">
        <v>92</v>
      </c>
      <c r="C6" s="5" t="s">
        <v>5</v>
      </c>
      <c r="D6" s="29" t="s">
        <v>244</v>
      </c>
    </row>
    <row r="7" spans="1:4" s="6" customFormat="1" ht="20.100000000000001" customHeight="1" x14ac:dyDescent="0.3">
      <c r="A7" s="41"/>
      <c r="B7" s="3" t="s">
        <v>59</v>
      </c>
      <c r="C7" s="5" t="s">
        <v>5</v>
      </c>
      <c r="D7" s="29" t="s">
        <v>238</v>
      </c>
    </row>
    <row r="8" spans="1:4" s="6" customFormat="1" ht="20.100000000000001" customHeight="1" x14ac:dyDescent="0.3">
      <c r="A8" s="41"/>
      <c r="B8" s="3" t="s">
        <v>93</v>
      </c>
      <c r="C8" s="5" t="s">
        <v>13</v>
      </c>
      <c r="D8" s="29">
        <v>11.67</v>
      </c>
    </row>
    <row r="9" spans="1:4" s="6" customFormat="1" ht="35.1" customHeight="1" x14ac:dyDescent="0.3">
      <c r="A9" s="41"/>
      <c r="B9" s="7" t="s">
        <v>94</v>
      </c>
      <c r="C9" s="5" t="s">
        <v>5</v>
      </c>
      <c r="D9" s="42" t="s">
        <v>245</v>
      </c>
    </row>
    <row r="10" spans="1:4" s="6" customFormat="1" ht="35.1" customHeight="1" x14ac:dyDescent="0.3">
      <c r="A10" s="41"/>
      <c r="B10" s="3" t="s">
        <v>95</v>
      </c>
      <c r="C10" s="5" t="s">
        <v>5</v>
      </c>
      <c r="D10" s="42" t="s">
        <v>246</v>
      </c>
    </row>
    <row r="11" spans="1:4" s="6" customFormat="1" ht="157.5" customHeight="1" x14ac:dyDescent="0.3">
      <c r="A11" s="41"/>
      <c r="B11" s="3" t="s">
        <v>96</v>
      </c>
      <c r="C11" s="5" t="s">
        <v>5</v>
      </c>
      <c r="D11" s="29" t="s">
        <v>285</v>
      </c>
    </row>
    <row r="12" spans="1:4" s="6" customFormat="1" ht="20.100000000000001" customHeight="1" x14ac:dyDescent="0.3">
      <c r="A12" s="41"/>
      <c r="B12" s="7" t="s">
        <v>97</v>
      </c>
      <c r="C12" s="5" t="s">
        <v>5</v>
      </c>
      <c r="D12" s="43">
        <v>42339</v>
      </c>
    </row>
    <row r="13" spans="1:4" s="6" customFormat="1" ht="33" customHeight="1" x14ac:dyDescent="0.3">
      <c r="A13" s="41"/>
      <c r="B13" s="7" t="s">
        <v>177</v>
      </c>
      <c r="C13" s="5" t="s">
        <v>5</v>
      </c>
      <c r="D13" s="29" t="s">
        <v>247</v>
      </c>
    </row>
    <row r="14" spans="1:4" s="6" customFormat="1" ht="33" customHeight="1" x14ac:dyDescent="0.3">
      <c r="A14" s="41"/>
      <c r="B14" s="7" t="s">
        <v>178</v>
      </c>
      <c r="C14" s="5" t="s">
        <v>5</v>
      </c>
      <c r="D14" s="29">
        <v>2.8000000000000001E-2</v>
      </c>
    </row>
    <row r="15" spans="1:4" s="6" customFormat="1" ht="35.25" customHeight="1" x14ac:dyDescent="0.3">
      <c r="A15" s="136" t="s">
        <v>99</v>
      </c>
      <c r="B15" s="137"/>
      <c r="C15" s="137"/>
      <c r="D15" s="138"/>
    </row>
    <row r="16" spans="1:4" s="6" customFormat="1" ht="161.25" customHeight="1" thickBot="1" x14ac:dyDescent="0.35">
      <c r="A16" s="44"/>
      <c r="B16" s="45" t="s">
        <v>99</v>
      </c>
      <c r="C16" s="31" t="s">
        <v>5</v>
      </c>
      <c r="D16" s="32" t="s">
        <v>286</v>
      </c>
    </row>
    <row r="17" spans="1:4" x14ac:dyDescent="0.3">
      <c r="A17" s="38">
        <v>2</v>
      </c>
      <c r="B17" s="39" t="s">
        <v>4</v>
      </c>
      <c r="C17" s="27" t="s">
        <v>5</v>
      </c>
      <c r="D17" s="40">
        <v>42339</v>
      </c>
    </row>
    <row r="18" spans="1:4" x14ac:dyDescent="0.3">
      <c r="A18" s="41"/>
      <c r="B18" s="7" t="s">
        <v>91</v>
      </c>
      <c r="C18" s="5" t="s">
        <v>5</v>
      </c>
      <c r="D18" s="29" t="s">
        <v>248</v>
      </c>
    </row>
    <row r="19" spans="1:4" ht="31.2" x14ac:dyDescent="0.3">
      <c r="A19" s="41"/>
      <c r="B19" s="7" t="s">
        <v>92</v>
      </c>
      <c r="C19" s="5" t="s">
        <v>5</v>
      </c>
      <c r="D19" s="29" t="s">
        <v>244</v>
      </c>
    </row>
    <row r="20" spans="1:4" x14ac:dyDescent="0.3">
      <c r="A20" s="41"/>
      <c r="B20" s="3" t="s">
        <v>59</v>
      </c>
      <c r="C20" s="5" t="s">
        <v>5</v>
      </c>
      <c r="D20" s="29" t="s">
        <v>238</v>
      </c>
    </row>
    <row r="21" spans="1:4" x14ac:dyDescent="0.3">
      <c r="A21" s="41"/>
      <c r="B21" s="3" t="s">
        <v>93</v>
      </c>
      <c r="C21" s="5" t="s">
        <v>13</v>
      </c>
      <c r="D21" s="29">
        <v>77.41</v>
      </c>
    </row>
    <row r="22" spans="1:4" ht="93.6" x14ac:dyDescent="0.3">
      <c r="A22" s="41"/>
      <c r="B22" s="7" t="s">
        <v>94</v>
      </c>
      <c r="C22" s="5" t="s">
        <v>5</v>
      </c>
      <c r="D22" s="42" t="s">
        <v>256</v>
      </c>
    </row>
    <row r="23" spans="1:4" ht="31.2" x14ac:dyDescent="0.3">
      <c r="A23" s="41"/>
      <c r="B23" s="3" t="s">
        <v>95</v>
      </c>
      <c r="C23" s="5" t="s">
        <v>5</v>
      </c>
      <c r="D23" s="42" t="s">
        <v>250</v>
      </c>
    </row>
    <row r="24" spans="1:4" ht="62.4" x14ac:dyDescent="0.3">
      <c r="A24" s="41"/>
      <c r="B24" s="3" t="s">
        <v>96</v>
      </c>
      <c r="C24" s="5" t="s">
        <v>5</v>
      </c>
      <c r="D24" s="29" t="s">
        <v>287</v>
      </c>
    </row>
    <row r="25" spans="1:4" x14ac:dyDescent="0.3">
      <c r="A25" s="41"/>
      <c r="B25" s="7" t="s">
        <v>97</v>
      </c>
      <c r="C25" s="5" t="s">
        <v>5</v>
      </c>
      <c r="D25" s="43" t="s">
        <v>288</v>
      </c>
    </row>
    <row r="26" spans="1:4" ht="31.2" x14ac:dyDescent="0.3">
      <c r="A26" s="41"/>
      <c r="B26" s="54" t="s">
        <v>177</v>
      </c>
      <c r="C26" s="5" t="s">
        <v>5</v>
      </c>
      <c r="D26" s="29" t="s">
        <v>265</v>
      </c>
    </row>
    <row r="27" spans="1:4" ht="31.2" x14ac:dyDescent="0.3">
      <c r="A27" s="41"/>
      <c r="B27" s="7" t="s">
        <v>178</v>
      </c>
      <c r="C27" s="5" t="s">
        <v>5</v>
      </c>
      <c r="D27" s="29">
        <v>2.8000000000000001E-2</v>
      </c>
    </row>
    <row r="28" spans="1:4" ht="15.75" customHeight="1" x14ac:dyDescent="0.3">
      <c r="A28" s="136" t="s">
        <v>99</v>
      </c>
      <c r="B28" s="137"/>
      <c r="C28" s="137"/>
      <c r="D28" s="138"/>
    </row>
    <row r="29" spans="1:4" ht="78.599999999999994" thickBot="1" x14ac:dyDescent="0.35">
      <c r="A29" s="44"/>
      <c r="B29" s="45" t="s">
        <v>99</v>
      </c>
      <c r="C29" s="31" t="s">
        <v>5</v>
      </c>
      <c r="D29" s="32" t="s">
        <v>286</v>
      </c>
    </row>
    <row r="30" spans="1:4" x14ac:dyDescent="0.3">
      <c r="A30" s="38">
        <v>3</v>
      </c>
      <c r="B30" s="39" t="s">
        <v>4</v>
      </c>
      <c r="C30" s="27" t="s">
        <v>5</v>
      </c>
      <c r="D30" s="40">
        <v>42339</v>
      </c>
    </row>
    <row r="31" spans="1:4" x14ac:dyDescent="0.3">
      <c r="A31" s="41"/>
      <c r="B31" s="7" t="s">
        <v>91</v>
      </c>
      <c r="C31" s="5" t="s">
        <v>5</v>
      </c>
      <c r="D31" s="29" t="s">
        <v>251</v>
      </c>
    </row>
    <row r="32" spans="1:4" ht="31.2" x14ac:dyDescent="0.3">
      <c r="A32" s="41"/>
      <c r="B32" s="7" t="s">
        <v>92</v>
      </c>
      <c r="C32" s="5" t="s">
        <v>5</v>
      </c>
      <c r="D32" s="29" t="s">
        <v>244</v>
      </c>
    </row>
    <row r="33" spans="1:4" x14ac:dyDescent="0.3">
      <c r="A33" s="41"/>
      <c r="B33" s="3" t="s">
        <v>59</v>
      </c>
      <c r="C33" s="5" t="s">
        <v>5</v>
      </c>
      <c r="D33" s="29" t="s">
        <v>252</v>
      </c>
    </row>
    <row r="34" spans="1:4" x14ac:dyDescent="0.3">
      <c r="A34" s="41"/>
      <c r="B34" s="3" t="s">
        <v>93</v>
      </c>
      <c r="C34" s="5" t="s">
        <v>13</v>
      </c>
      <c r="D34" s="29">
        <v>114.1</v>
      </c>
    </row>
    <row r="35" spans="1:4" ht="93.6" x14ac:dyDescent="0.3">
      <c r="A35" s="41"/>
      <c r="B35" s="7" t="s">
        <v>94</v>
      </c>
      <c r="C35" s="5" t="s">
        <v>5</v>
      </c>
      <c r="D35" s="42" t="s">
        <v>256</v>
      </c>
    </row>
    <row r="36" spans="1:4" ht="31.2" x14ac:dyDescent="0.3">
      <c r="A36" s="41"/>
      <c r="B36" s="3" t="s">
        <v>95</v>
      </c>
      <c r="C36" s="5" t="s">
        <v>5</v>
      </c>
      <c r="D36" s="42" t="s">
        <v>250</v>
      </c>
    </row>
    <row r="37" spans="1:4" ht="62.4" x14ac:dyDescent="0.3">
      <c r="A37" s="41"/>
      <c r="B37" s="3" t="s">
        <v>96</v>
      </c>
      <c r="C37" s="5" t="s">
        <v>5</v>
      </c>
      <c r="D37" s="29" t="s">
        <v>289</v>
      </c>
    </row>
    <row r="38" spans="1:4" x14ac:dyDescent="0.3">
      <c r="A38" s="41"/>
      <c r="B38" s="7" t="s">
        <v>97</v>
      </c>
      <c r="C38" s="5" t="s">
        <v>5</v>
      </c>
      <c r="D38" s="43">
        <v>42339</v>
      </c>
    </row>
    <row r="39" spans="1:4" ht="31.2" x14ac:dyDescent="0.3">
      <c r="A39" s="41"/>
      <c r="B39" s="54" t="s">
        <v>177</v>
      </c>
      <c r="C39" s="5" t="s">
        <v>5</v>
      </c>
      <c r="D39" s="29">
        <v>2.7E-2</v>
      </c>
    </row>
    <row r="40" spans="1:4" ht="31.2" x14ac:dyDescent="0.3">
      <c r="A40" s="41"/>
      <c r="B40" s="54" t="s">
        <v>178</v>
      </c>
      <c r="C40" s="5" t="s">
        <v>5</v>
      </c>
      <c r="D40" s="62">
        <v>2.8000000000000001E-2</v>
      </c>
    </row>
    <row r="41" spans="1:4" ht="15.75" customHeight="1" x14ac:dyDescent="0.3">
      <c r="A41" s="136" t="s">
        <v>99</v>
      </c>
      <c r="B41" s="137"/>
      <c r="C41" s="137"/>
      <c r="D41" s="138"/>
    </row>
    <row r="42" spans="1:4" ht="78.599999999999994" thickBot="1" x14ac:dyDescent="0.35">
      <c r="A42" s="44"/>
      <c r="B42" s="45" t="s">
        <v>99</v>
      </c>
      <c r="C42" s="31" t="s">
        <v>5</v>
      </c>
      <c r="D42" s="32" t="s">
        <v>286</v>
      </c>
    </row>
    <row r="43" spans="1:4" ht="21" customHeight="1" x14ac:dyDescent="0.3">
      <c r="A43" s="38">
        <v>4</v>
      </c>
      <c r="B43" s="39" t="s">
        <v>4</v>
      </c>
      <c r="C43" s="27" t="s">
        <v>5</v>
      </c>
      <c r="D43" s="40">
        <v>42339</v>
      </c>
    </row>
    <row r="44" spans="1:4" x14ac:dyDescent="0.3">
      <c r="A44" s="41"/>
      <c r="B44" s="7" t="s">
        <v>91</v>
      </c>
      <c r="C44" s="5" t="s">
        <v>5</v>
      </c>
      <c r="D44" s="29" t="s">
        <v>253</v>
      </c>
    </row>
    <row r="45" spans="1:4" ht="31.2" x14ac:dyDescent="0.3">
      <c r="A45" s="41"/>
      <c r="B45" s="7" t="s">
        <v>92</v>
      </c>
      <c r="C45" s="5" t="s">
        <v>5</v>
      </c>
      <c r="D45" s="29" t="s">
        <v>244</v>
      </c>
    </row>
    <row r="46" spans="1:4" x14ac:dyDescent="0.3">
      <c r="A46" s="41"/>
      <c r="B46" s="3" t="s">
        <v>59</v>
      </c>
      <c r="C46" s="5" t="s">
        <v>5</v>
      </c>
      <c r="D46" s="29" t="s">
        <v>238</v>
      </c>
    </row>
    <row r="47" spans="1:4" x14ac:dyDescent="0.3">
      <c r="A47" s="41"/>
      <c r="B47" s="3" t="s">
        <v>93</v>
      </c>
      <c r="C47" s="5" t="s">
        <v>13</v>
      </c>
      <c r="D47" s="29">
        <v>12.59</v>
      </c>
    </row>
    <row r="48" spans="1:4" ht="31.2" x14ac:dyDescent="0.3">
      <c r="A48" s="41"/>
      <c r="B48" s="7" t="s">
        <v>94</v>
      </c>
      <c r="C48" s="5" t="s">
        <v>5</v>
      </c>
      <c r="D48" s="42" t="s">
        <v>245</v>
      </c>
    </row>
    <row r="49" spans="1:4" ht="31.2" x14ac:dyDescent="0.3">
      <c r="A49" s="41"/>
      <c r="B49" s="3" t="s">
        <v>95</v>
      </c>
      <c r="C49" s="5" t="s">
        <v>5</v>
      </c>
      <c r="D49" s="42" t="s">
        <v>246</v>
      </c>
    </row>
    <row r="50" spans="1:4" ht="78" x14ac:dyDescent="0.3">
      <c r="A50" s="41"/>
      <c r="B50" s="3" t="s">
        <v>96</v>
      </c>
      <c r="C50" s="5" t="s">
        <v>5</v>
      </c>
      <c r="D50" s="29" t="s">
        <v>290</v>
      </c>
    </row>
    <row r="51" spans="1:4" x14ac:dyDescent="0.3">
      <c r="A51" s="41"/>
      <c r="B51" s="7" t="s">
        <v>97</v>
      </c>
      <c r="C51" s="5" t="s">
        <v>5</v>
      </c>
      <c r="D51" s="43">
        <v>42339</v>
      </c>
    </row>
    <row r="52" spans="1:4" ht="31.2" x14ac:dyDescent="0.3">
      <c r="A52" s="41"/>
      <c r="B52" s="54" t="s">
        <v>177</v>
      </c>
      <c r="C52" s="5" t="s">
        <v>5</v>
      </c>
      <c r="D52" s="29">
        <v>9.31</v>
      </c>
    </row>
    <row r="53" spans="1:4" ht="31.2" x14ac:dyDescent="0.3">
      <c r="A53" s="41"/>
      <c r="B53" s="7" t="s">
        <v>178</v>
      </c>
      <c r="C53" s="5" t="s">
        <v>5</v>
      </c>
      <c r="D53" s="29">
        <v>0</v>
      </c>
    </row>
    <row r="54" spans="1:4" ht="15.75" customHeight="1" x14ac:dyDescent="0.3">
      <c r="A54" s="136" t="s">
        <v>99</v>
      </c>
      <c r="B54" s="137"/>
      <c r="C54" s="137"/>
      <c r="D54" s="138"/>
    </row>
    <row r="55" spans="1:4" ht="78.599999999999994" thickBot="1" x14ac:dyDescent="0.35">
      <c r="A55" s="44"/>
      <c r="B55" s="45" t="s">
        <v>99</v>
      </c>
      <c r="C55" s="31" t="s">
        <v>5</v>
      </c>
      <c r="D55" s="32" t="s">
        <v>286</v>
      </c>
    </row>
    <row r="56" spans="1:4" x14ac:dyDescent="0.3">
      <c r="A56" s="38">
        <v>5</v>
      </c>
      <c r="B56" s="39" t="s">
        <v>4</v>
      </c>
      <c r="C56" s="27" t="s">
        <v>5</v>
      </c>
      <c r="D56" s="40" t="s">
        <v>288</v>
      </c>
    </row>
    <row r="57" spans="1:4" x14ac:dyDescent="0.3">
      <c r="A57" s="41"/>
      <c r="B57" s="7" t="s">
        <v>91</v>
      </c>
      <c r="C57" s="5" t="s">
        <v>5</v>
      </c>
      <c r="D57" s="29" t="s">
        <v>254</v>
      </c>
    </row>
    <row r="58" spans="1:4" ht="31.2" x14ac:dyDescent="0.3">
      <c r="A58" s="41"/>
      <c r="B58" s="7" t="s">
        <v>92</v>
      </c>
      <c r="C58" s="5" t="s">
        <v>5</v>
      </c>
      <c r="D58" s="29" t="s">
        <v>244</v>
      </c>
    </row>
    <row r="59" spans="1:4" x14ac:dyDescent="0.3">
      <c r="A59" s="41"/>
      <c r="B59" s="3" t="s">
        <v>59</v>
      </c>
      <c r="C59" s="5" t="s">
        <v>5</v>
      </c>
      <c r="D59" s="29" t="s">
        <v>255</v>
      </c>
    </row>
    <row r="60" spans="1:4" x14ac:dyDescent="0.3">
      <c r="A60" s="41"/>
      <c r="B60" s="3" t="s">
        <v>93</v>
      </c>
      <c r="C60" s="5" t="s">
        <v>13</v>
      </c>
      <c r="D60" s="29">
        <v>0.92</v>
      </c>
    </row>
    <row r="61" spans="1:4" ht="62.4" x14ac:dyDescent="0.3">
      <c r="A61" s="41"/>
      <c r="B61" s="7" t="s">
        <v>94</v>
      </c>
      <c r="C61" s="5" t="s">
        <v>5</v>
      </c>
      <c r="D61" s="42" t="s">
        <v>249</v>
      </c>
    </row>
    <row r="62" spans="1:4" ht="31.2" x14ac:dyDescent="0.3">
      <c r="A62" s="41"/>
      <c r="B62" s="3" t="s">
        <v>95</v>
      </c>
      <c r="C62" s="5" t="s">
        <v>5</v>
      </c>
      <c r="D62" s="42" t="s">
        <v>246</v>
      </c>
    </row>
    <row r="63" spans="1:4" ht="62.4" x14ac:dyDescent="0.3">
      <c r="A63" s="41"/>
      <c r="B63" s="3" t="s">
        <v>96</v>
      </c>
      <c r="C63" s="5" t="s">
        <v>5</v>
      </c>
      <c r="D63" s="29" t="s">
        <v>291</v>
      </c>
    </row>
    <row r="64" spans="1:4" x14ac:dyDescent="0.3">
      <c r="A64" s="41"/>
      <c r="B64" s="7" t="s">
        <v>97</v>
      </c>
      <c r="C64" s="5" t="s">
        <v>5</v>
      </c>
      <c r="D64" s="43">
        <v>42186</v>
      </c>
    </row>
    <row r="65" spans="1:4" ht="62.4" x14ac:dyDescent="0.3">
      <c r="A65" s="41"/>
      <c r="B65" s="7" t="s">
        <v>177</v>
      </c>
      <c r="C65" s="5" t="s">
        <v>5</v>
      </c>
      <c r="D65" s="29" t="s">
        <v>283</v>
      </c>
    </row>
    <row r="66" spans="1:4" ht="79.2" x14ac:dyDescent="0.3">
      <c r="A66" s="41"/>
      <c r="B66" s="7" t="s">
        <v>178</v>
      </c>
      <c r="C66" s="5" t="s">
        <v>5</v>
      </c>
      <c r="D66" s="62" t="s">
        <v>284</v>
      </c>
    </row>
    <row r="67" spans="1:4" ht="15.75" customHeight="1" x14ac:dyDescent="0.3">
      <c r="A67" s="136" t="s">
        <v>99</v>
      </c>
      <c r="B67" s="137"/>
      <c r="C67" s="137"/>
      <c r="D67" s="138"/>
    </row>
    <row r="68" spans="1:4" ht="78.599999999999994" thickBot="1" x14ac:dyDescent="0.35">
      <c r="A68" s="44"/>
      <c r="B68" s="45" t="s">
        <v>99</v>
      </c>
      <c r="C68" s="31" t="s">
        <v>5</v>
      </c>
      <c r="D68" s="32" t="s">
        <v>286</v>
      </c>
    </row>
  </sheetData>
  <mergeCells count="7">
    <mergeCell ref="A67:D67"/>
    <mergeCell ref="A1:D1"/>
    <mergeCell ref="A15:D15"/>
    <mergeCell ref="A28:D28"/>
    <mergeCell ref="A41:D41"/>
    <mergeCell ref="A54:D54"/>
    <mergeCell ref="B2:D2"/>
  </mergeCells>
  <hyperlinks>
    <hyperlink ref="B2" r:id="rId1" xr:uid="{00000000-0004-0000-0300-000000000000}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0"/>
  <sheetViews>
    <sheetView workbookViewId="0">
      <selection activeCell="D6" sqref="D6"/>
    </sheetView>
  </sheetViews>
  <sheetFormatPr defaultColWidth="9.109375" defaultRowHeight="15.6" x14ac:dyDescent="0.3"/>
  <cols>
    <col min="1" max="1" width="5.88671875" style="1" customWidth="1"/>
    <col min="2" max="2" width="42.109375" style="1" customWidth="1"/>
    <col min="3" max="3" width="10.88671875" style="1" customWidth="1"/>
    <col min="4" max="4" width="26.5546875" style="1" customWidth="1"/>
    <col min="5" max="16384" width="9.109375" style="1"/>
  </cols>
  <sheetData>
    <row r="1" spans="1:4" ht="33.75" customHeight="1" x14ac:dyDescent="0.3">
      <c r="A1" s="126" t="s">
        <v>109</v>
      </c>
      <c r="B1" s="126"/>
      <c r="C1" s="126"/>
      <c r="D1" s="126"/>
    </row>
    <row r="3" spans="1:4" ht="30" customHeight="1" x14ac:dyDescent="0.3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3">
      <c r="A4" s="4" t="s">
        <v>8</v>
      </c>
      <c r="B4" s="12" t="s">
        <v>4</v>
      </c>
      <c r="C4" s="5" t="s">
        <v>5</v>
      </c>
      <c r="D4" s="20">
        <v>43555</v>
      </c>
    </row>
    <row r="5" spans="1:4" ht="20.100000000000001" customHeight="1" x14ac:dyDescent="0.3">
      <c r="A5" s="127" t="s">
        <v>105</v>
      </c>
      <c r="B5" s="127"/>
      <c r="C5" s="127"/>
      <c r="D5" s="127"/>
    </row>
    <row r="6" spans="1:4" ht="20.100000000000001" customHeight="1" x14ac:dyDescent="0.3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3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3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3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3">
      <c r="B10" s="140" t="s">
        <v>257</v>
      </c>
      <c r="C10" s="140"/>
      <c r="D10" s="140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3"/>
  <sheetViews>
    <sheetView topLeftCell="A7" workbookViewId="0">
      <selection activeCell="B17" sqref="B17"/>
    </sheetView>
  </sheetViews>
  <sheetFormatPr defaultColWidth="9.109375" defaultRowHeight="15.6" x14ac:dyDescent="0.3"/>
  <cols>
    <col min="1" max="1" width="5.88671875" style="1" customWidth="1"/>
    <col min="2" max="2" width="43.5546875" style="1" customWidth="1"/>
    <col min="3" max="3" width="9.109375" style="1"/>
    <col min="4" max="4" width="27.44140625" style="1" customWidth="1"/>
    <col min="5" max="16384" width="9.109375" style="1"/>
  </cols>
  <sheetData>
    <row r="1" spans="1:4" ht="33" customHeight="1" x14ac:dyDescent="0.3">
      <c r="A1" s="142" t="s">
        <v>104</v>
      </c>
      <c r="B1" s="142"/>
      <c r="C1" s="142"/>
      <c r="D1" s="142"/>
    </row>
    <row r="2" spans="1:4" ht="25.2" x14ac:dyDescent="0.45">
      <c r="A2" s="47"/>
    </row>
    <row r="3" spans="1:4" ht="35.1" customHeight="1" x14ac:dyDescent="0.3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3">
      <c r="A4" s="4" t="s">
        <v>8</v>
      </c>
      <c r="B4" s="12" t="s">
        <v>4</v>
      </c>
      <c r="C4" s="5" t="s">
        <v>5</v>
      </c>
      <c r="D4" s="20">
        <v>43555</v>
      </c>
    </row>
    <row r="5" spans="1:4" s="6" customFormat="1" ht="20.100000000000001" customHeight="1" x14ac:dyDescent="0.3">
      <c r="A5" s="4" t="s">
        <v>9</v>
      </c>
      <c r="B5" s="7" t="s">
        <v>179</v>
      </c>
      <c r="C5" s="5" t="s">
        <v>5</v>
      </c>
      <c r="D5" s="5" t="s">
        <v>266</v>
      </c>
    </row>
    <row r="6" spans="1:4" s="6" customFormat="1" ht="20.100000000000001" customHeight="1" x14ac:dyDescent="0.3">
      <c r="A6" s="4" t="s">
        <v>10</v>
      </c>
      <c r="B6" s="7" t="s">
        <v>180</v>
      </c>
      <c r="C6" s="5" t="s">
        <v>5</v>
      </c>
      <c r="D6" s="5" t="s">
        <v>266</v>
      </c>
    </row>
    <row r="7" spans="1:4" s="6" customFormat="1" ht="46.8" x14ac:dyDescent="0.3">
      <c r="A7" s="4" t="s">
        <v>11</v>
      </c>
      <c r="B7" s="7" t="s">
        <v>181</v>
      </c>
      <c r="C7" s="5" t="s">
        <v>7</v>
      </c>
      <c r="D7" s="5"/>
    </row>
    <row r="8" spans="1:4" s="6" customFormat="1" ht="51" customHeight="1" thickBot="1" x14ac:dyDescent="0.35">
      <c r="A8" s="141" t="s">
        <v>182</v>
      </c>
      <c r="B8" s="141"/>
      <c r="C8" s="141"/>
      <c r="D8" s="141"/>
    </row>
    <row r="9" spans="1:4" ht="31.2" x14ac:dyDescent="0.3">
      <c r="A9" s="128">
        <v>1</v>
      </c>
      <c r="B9" s="57" t="s">
        <v>183</v>
      </c>
      <c r="C9" s="27" t="s">
        <v>5</v>
      </c>
      <c r="D9" s="28" t="s">
        <v>278</v>
      </c>
    </row>
    <row r="10" spans="1:4" x14ac:dyDescent="0.3">
      <c r="A10" s="129"/>
      <c r="B10" s="7" t="s">
        <v>184</v>
      </c>
      <c r="C10" s="5" t="s">
        <v>5</v>
      </c>
      <c r="D10" s="29">
        <v>3849011544</v>
      </c>
    </row>
    <row r="11" spans="1:4" x14ac:dyDescent="0.3">
      <c r="A11" s="129"/>
      <c r="B11" s="7" t="s">
        <v>101</v>
      </c>
      <c r="C11" s="5" t="s">
        <v>5</v>
      </c>
      <c r="D11" s="29" t="s">
        <v>279</v>
      </c>
    </row>
    <row r="12" spans="1:4" x14ac:dyDescent="0.3">
      <c r="A12" s="129"/>
      <c r="B12" s="7" t="s">
        <v>102</v>
      </c>
      <c r="C12" s="5" t="s">
        <v>5</v>
      </c>
      <c r="D12" s="43">
        <v>41640</v>
      </c>
    </row>
    <row r="13" spans="1:4" ht="16.2" thickBot="1" x14ac:dyDescent="0.35">
      <c r="A13" s="130"/>
      <c r="B13" s="45" t="s">
        <v>103</v>
      </c>
      <c r="C13" s="31" t="s">
        <v>13</v>
      </c>
      <c r="D13" s="32">
        <v>400</v>
      </c>
    </row>
  </sheetData>
  <mergeCells count="3">
    <mergeCell ref="A8:D8"/>
    <mergeCell ref="A1:D1"/>
    <mergeCell ref="A9:A13"/>
  </mergeCells>
  <pageMargins left="0.7" right="0.7" top="0.32" bottom="0.3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8"/>
  <sheetViews>
    <sheetView workbookViewId="0">
      <selection activeCell="F6" sqref="F6"/>
    </sheetView>
  </sheetViews>
  <sheetFormatPr defaultColWidth="9.109375" defaultRowHeight="15.6" x14ac:dyDescent="0.3"/>
  <cols>
    <col min="1" max="1" width="5.88671875" style="1" customWidth="1"/>
    <col min="2" max="2" width="38.5546875" style="1" customWidth="1"/>
    <col min="3" max="3" width="9.5546875" style="1" customWidth="1"/>
    <col min="4" max="4" width="27.109375" style="1" customWidth="1"/>
    <col min="5" max="16384" width="9.109375" style="1"/>
  </cols>
  <sheetData>
    <row r="1" spans="1:8" ht="46.5" customHeight="1" x14ac:dyDescent="0.3">
      <c r="A1" s="126" t="s">
        <v>112</v>
      </c>
      <c r="B1" s="126"/>
      <c r="C1" s="126"/>
      <c r="D1" s="126"/>
    </row>
    <row r="3" spans="1:8" ht="31.2" x14ac:dyDescent="0.3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3">
      <c r="A4" s="4" t="s">
        <v>8</v>
      </c>
      <c r="B4" s="12" t="s">
        <v>4</v>
      </c>
      <c r="C4" s="5" t="s">
        <v>5</v>
      </c>
      <c r="D4" s="20">
        <v>43555</v>
      </c>
    </row>
    <row r="5" spans="1:8" s="6" customFormat="1" ht="51" customHeight="1" x14ac:dyDescent="0.3">
      <c r="A5" s="4" t="s">
        <v>9</v>
      </c>
      <c r="B5" s="7" t="s">
        <v>110</v>
      </c>
      <c r="C5" s="5" t="s">
        <v>5</v>
      </c>
      <c r="D5" s="48" t="s">
        <v>280</v>
      </c>
    </row>
    <row r="6" spans="1:8" s="6" customFormat="1" ht="64.5" customHeight="1" x14ac:dyDescent="0.3">
      <c r="A6" s="4" t="s">
        <v>10</v>
      </c>
      <c r="B6" s="3" t="s">
        <v>111</v>
      </c>
      <c r="C6" s="5" t="s">
        <v>5</v>
      </c>
      <c r="D6" s="21" t="s">
        <v>204</v>
      </c>
    </row>
    <row r="8" spans="1:8" x14ac:dyDescent="0.3">
      <c r="H8" s="1" t="s">
        <v>267</v>
      </c>
    </row>
  </sheetData>
  <mergeCells count="1">
    <mergeCell ref="A1:D1"/>
  </mergeCells>
  <hyperlinks>
    <hyperlink ref="D6" r:id="rId1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103"/>
  <sheetViews>
    <sheetView tabSelected="1" topLeftCell="A31" zoomScale="115" zoomScaleNormal="115" zoomScalePageLayoutView="70" workbookViewId="0">
      <selection activeCell="B39" sqref="B39"/>
    </sheetView>
  </sheetViews>
  <sheetFormatPr defaultColWidth="9.109375" defaultRowHeight="15.6" x14ac:dyDescent="0.3"/>
  <cols>
    <col min="1" max="1" width="7.33203125" style="92" customWidth="1"/>
    <col min="2" max="2" width="47.33203125" style="16" customWidth="1"/>
    <col min="3" max="3" width="23.44140625" style="165" customWidth="1"/>
    <col min="4" max="4" width="24" style="1" customWidth="1"/>
    <col min="5" max="5" width="16" style="1" customWidth="1"/>
    <col min="6" max="7" width="11.5546875" style="1" customWidth="1"/>
    <col min="8" max="8" width="13.109375" style="1" customWidth="1"/>
    <col min="9" max="9" width="9.109375" style="1" customWidth="1"/>
    <col min="10" max="16384" width="9.109375" style="1"/>
  </cols>
  <sheetData>
    <row r="1" spans="1:8" ht="15.75" customHeight="1" x14ac:dyDescent="0.3">
      <c r="D1" s="149" t="s">
        <v>292</v>
      </c>
      <c r="E1" s="149"/>
      <c r="F1" s="83"/>
      <c r="G1" s="83"/>
      <c r="H1" s="83"/>
    </row>
    <row r="2" spans="1:8" ht="18" x14ac:dyDescent="0.35">
      <c r="B2" s="63"/>
      <c r="C2" s="166"/>
      <c r="D2" s="149"/>
      <c r="E2" s="149"/>
      <c r="F2" s="83"/>
      <c r="G2" s="83"/>
      <c r="H2" s="83"/>
    </row>
    <row r="3" spans="1:8" ht="18" x14ac:dyDescent="0.35">
      <c r="B3" s="64"/>
      <c r="C3" s="167"/>
      <c r="D3" s="149"/>
      <c r="E3" s="149"/>
      <c r="F3" s="83"/>
      <c r="G3" s="83"/>
      <c r="H3" s="83"/>
    </row>
    <row r="4" spans="1:8" ht="28.5" customHeight="1" x14ac:dyDescent="0.3">
      <c r="D4" s="149"/>
      <c r="E4" s="149"/>
      <c r="F4" s="83"/>
      <c r="G4" s="83"/>
      <c r="H4" s="83"/>
    </row>
    <row r="5" spans="1:8" ht="18" x14ac:dyDescent="0.3">
      <c r="D5" s="149"/>
      <c r="E5" s="149"/>
      <c r="F5" s="82"/>
      <c r="G5" s="82"/>
      <c r="H5" s="82"/>
    </row>
    <row r="6" spans="1:8" ht="58.5" customHeight="1" x14ac:dyDescent="0.3">
      <c r="A6" s="150" t="s">
        <v>331</v>
      </c>
      <c r="B6" s="150"/>
      <c r="C6" s="150"/>
      <c r="D6" s="150"/>
      <c r="E6" s="150"/>
      <c r="F6" s="84"/>
    </row>
    <row r="8" spans="1:8" x14ac:dyDescent="0.3">
      <c r="A8" s="93" t="s">
        <v>0</v>
      </c>
      <c r="B8" s="17" t="s">
        <v>1</v>
      </c>
      <c r="C8" s="2" t="s">
        <v>2</v>
      </c>
      <c r="D8" s="2" t="s">
        <v>3</v>
      </c>
      <c r="E8" s="85"/>
    </row>
    <row r="9" spans="1:8" ht="17.25" customHeight="1" x14ac:dyDescent="0.3">
      <c r="A9" s="94" t="s">
        <v>8</v>
      </c>
      <c r="B9" s="18" t="s">
        <v>4</v>
      </c>
      <c r="C9" s="23" t="s">
        <v>5</v>
      </c>
      <c r="D9" s="49">
        <v>45001</v>
      </c>
      <c r="E9" s="86"/>
      <c r="F9" s="6"/>
      <c r="G9" s="6"/>
      <c r="H9" s="6"/>
    </row>
    <row r="10" spans="1:8" ht="18.75" customHeight="1" x14ac:dyDescent="0.3">
      <c r="A10" s="94" t="s">
        <v>9</v>
      </c>
      <c r="B10" s="18" t="s">
        <v>113</v>
      </c>
      <c r="C10" s="23" t="s">
        <v>5</v>
      </c>
      <c r="D10" s="49">
        <v>44562</v>
      </c>
      <c r="E10" s="86"/>
      <c r="F10" s="6"/>
      <c r="G10" s="6"/>
      <c r="H10" s="6"/>
    </row>
    <row r="11" spans="1:8" ht="16.5" customHeight="1" x14ac:dyDescent="0.3">
      <c r="A11" s="94" t="s">
        <v>10</v>
      </c>
      <c r="B11" s="18" t="s">
        <v>114</v>
      </c>
      <c r="C11" s="23" t="s">
        <v>5</v>
      </c>
      <c r="D11" s="49">
        <v>44926</v>
      </c>
      <c r="E11" s="86"/>
      <c r="F11" s="6"/>
      <c r="G11" s="6"/>
      <c r="H11" s="6"/>
    </row>
    <row r="12" spans="1:8" ht="31.2" x14ac:dyDescent="0.3">
      <c r="A12" s="94">
        <v>4</v>
      </c>
      <c r="B12" s="19" t="s">
        <v>115</v>
      </c>
      <c r="C12" s="23" t="s">
        <v>13</v>
      </c>
      <c r="D12" s="59"/>
      <c r="E12" s="87"/>
      <c r="F12" s="6"/>
      <c r="G12" s="6"/>
      <c r="H12" s="6"/>
    </row>
    <row r="13" spans="1:8" x14ac:dyDescent="0.3">
      <c r="A13" s="94">
        <v>5</v>
      </c>
      <c r="B13" s="9" t="s">
        <v>124</v>
      </c>
      <c r="C13" s="23" t="s">
        <v>13</v>
      </c>
      <c r="D13" s="5">
        <v>0</v>
      </c>
      <c r="E13" s="88"/>
      <c r="F13" s="6"/>
      <c r="G13" s="6"/>
      <c r="H13" s="6"/>
    </row>
    <row r="14" spans="1:8" x14ac:dyDescent="0.3">
      <c r="A14" s="94">
        <v>6</v>
      </c>
      <c r="B14" s="9" t="s">
        <v>125</v>
      </c>
      <c r="C14" s="23" t="s">
        <v>13</v>
      </c>
      <c r="D14" s="59">
        <v>449087.87</v>
      </c>
      <c r="E14" s="87"/>
      <c r="F14" s="6"/>
      <c r="G14" s="6"/>
      <c r="H14" s="6"/>
    </row>
    <row r="15" spans="1:8" ht="31.2" x14ac:dyDescent="0.3">
      <c r="A15" s="94">
        <v>7</v>
      </c>
      <c r="B15" s="19" t="s">
        <v>185</v>
      </c>
      <c r="C15" s="23" t="s">
        <v>13</v>
      </c>
      <c r="D15" s="50">
        <f>D16+D17</f>
        <v>1413606.96</v>
      </c>
      <c r="E15" s="89"/>
      <c r="F15" s="6"/>
      <c r="G15" s="6"/>
      <c r="H15" s="6"/>
    </row>
    <row r="16" spans="1:8" x14ac:dyDescent="0.3">
      <c r="A16" s="94">
        <v>8</v>
      </c>
      <c r="B16" s="9" t="s">
        <v>126</v>
      </c>
      <c r="C16" s="23" t="s">
        <v>13</v>
      </c>
      <c r="D16" s="65">
        <v>1104488.52</v>
      </c>
      <c r="E16" s="90"/>
      <c r="F16" s="6"/>
      <c r="G16" s="6"/>
      <c r="H16" s="6"/>
    </row>
    <row r="17" spans="1:8" x14ac:dyDescent="0.3">
      <c r="A17" s="94">
        <v>9</v>
      </c>
      <c r="B17" s="9" t="s">
        <v>127</v>
      </c>
      <c r="C17" s="23" t="s">
        <v>13</v>
      </c>
      <c r="D17" s="65">
        <v>309118.44</v>
      </c>
      <c r="E17" s="90"/>
      <c r="F17" s="6"/>
      <c r="G17" s="6"/>
      <c r="H17" s="6"/>
    </row>
    <row r="18" spans="1:8" x14ac:dyDescent="0.3">
      <c r="A18" s="94">
        <v>10</v>
      </c>
      <c r="B18" s="19" t="s">
        <v>116</v>
      </c>
      <c r="C18" s="23" t="s">
        <v>13</v>
      </c>
      <c r="D18" s="50">
        <f>D19+D22+D23+D24</f>
        <v>1201275.4114999999</v>
      </c>
      <c r="E18" s="90"/>
      <c r="F18" s="81"/>
      <c r="G18" s="6"/>
      <c r="H18" s="6"/>
    </row>
    <row r="19" spans="1:8" x14ac:dyDescent="0.3">
      <c r="A19" s="94">
        <v>11</v>
      </c>
      <c r="B19" s="9" t="s">
        <v>186</v>
      </c>
      <c r="C19" s="23" t="s">
        <v>13</v>
      </c>
      <c r="D19" s="50">
        <f>D20+D21</f>
        <v>1201275.4114999999</v>
      </c>
      <c r="E19" s="90"/>
      <c r="F19" s="6"/>
      <c r="G19" s="6"/>
      <c r="H19" s="6"/>
    </row>
    <row r="20" spans="1:8" x14ac:dyDescent="0.3">
      <c r="A20" s="94">
        <v>12</v>
      </c>
      <c r="B20" s="9" t="s">
        <v>126</v>
      </c>
      <c r="C20" s="23" t="s">
        <v>13</v>
      </c>
      <c r="D20" s="66">
        <v>941068.96600000001</v>
      </c>
      <c r="E20" s="90">
        <f>D20-(D20*0.15)</f>
        <v>799908.62109999999</v>
      </c>
      <c r="F20" s="6"/>
      <c r="G20" s="6"/>
      <c r="H20" s="6"/>
    </row>
    <row r="21" spans="1:8" x14ac:dyDescent="0.3">
      <c r="A21" s="94">
        <v>13</v>
      </c>
      <c r="B21" s="9" t="s">
        <v>127</v>
      </c>
      <c r="C21" s="23" t="s">
        <v>13</v>
      </c>
      <c r="D21" s="66">
        <v>260206.44549999997</v>
      </c>
      <c r="E21" s="90">
        <f>D21-(D21*0.15)</f>
        <v>221175.47867499996</v>
      </c>
      <c r="F21" s="6"/>
      <c r="G21" s="6"/>
      <c r="H21" s="6"/>
    </row>
    <row r="22" spans="1:8" x14ac:dyDescent="0.3">
      <c r="A22" s="94">
        <v>14</v>
      </c>
      <c r="B22" s="9" t="s">
        <v>187</v>
      </c>
      <c r="C22" s="23" t="s">
        <v>13</v>
      </c>
      <c r="D22" s="5">
        <v>0</v>
      </c>
      <c r="E22" s="91"/>
      <c r="F22" s="6"/>
      <c r="G22" s="6"/>
      <c r="H22" s="6"/>
    </row>
    <row r="23" spans="1:8" x14ac:dyDescent="0.3">
      <c r="A23" s="94">
        <v>15</v>
      </c>
      <c r="B23" s="9" t="s">
        <v>128</v>
      </c>
      <c r="C23" s="23" t="s">
        <v>13</v>
      </c>
      <c r="D23" s="5">
        <v>0</v>
      </c>
      <c r="E23" s="88"/>
      <c r="F23" s="6"/>
      <c r="G23" s="6"/>
      <c r="H23" s="6"/>
    </row>
    <row r="24" spans="1:8" ht="31.2" x14ac:dyDescent="0.3">
      <c r="A24" s="94">
        <v>16</v>
      </c>
      <c r="B24" s="9" t="s">
        <v>129</v>
      </c>
      <c r="C24" s="23" t="s">
        <v>13</v>
      </c>
      <c r="D24" s="5">
        <v>0</v>
      </c>
      <c r="E24" s="88"/>
      <c r="F24" s="6"/>
      <c r="G24" s="6"/>
      <c r="H24" s="6"/>
    </row>
    <row r="25" spans="1:8" x14ac:dyDescent="0.3">
      <c r="A25" s="94">
        <v>17</v>
      </c>
      <c r="B25" s="9" t="s">
        <v>130</v>
      </c>
      <c r="C25" s="23" t="s">
        <v>13</v>
      </c>
      <c r="D25" s="5">
        <v>0</v>
      </c>
      <c r="E25" s="88"/>
      <c r="F25" s="6"/>
      <c r="G25" s="6"/>
      <c r="H25" s="6"/>
    </row>
    <row r="26" spans="1:8" x14ac:dyDescent="0.3">
      <c r="A26" s="94">
        <v>18</v>
      </c>
      <c r="B26" s="19" t="s">
        <v>117</v>
      </c>
      <c r="C26" s="23" t="s">
        <v>13</v>
      </c>
      <c r="D26" s="50">
        <f>D18-D29</f>
        <v>628311.37149999989</v>
      </c>
      <c r="E26" s="89"/>
      <c r="F26" s="6"/>
      <c r="G26" s="6"/>
      <c r="H26" s="6"/>
    </row>
    <row r="27" spans="1:8" ht="31.2" x14ac:dyDescent="0.3">
      <c r="A27" s="94">
        <v>19</v>
      </c>
      <c r="B27" s="19" t="s">
        <v>118</v>
      </c>
      <c r="C27" s="23" t="s">
        <v>13</v>
      </c>
      <c r="D27" s="50"/>
      <c r="E27" s="89"/>
      <c r="F27" s="6"/>
      <c r="G27" s="6"/>
      <c r="H27" s="6"/>
    </row>
    <row r="28" spans="1:8" x14ac:dyDescent="0.3">
      <c r="A28" s="94">
        <v>20</v>
      </c>
      <c r="B28" s="9" t="s">
        <v>122</v>
      </c>
      <c r="C28" s="23" t="s">
        <v>13</v>
      </c>
      <c r="D28" s="5">
        <v>0</v>
      </c>
      <c r="E28" s="88"/>
      <c r="F28" s="6"/>
      <c r="G28" s="6"/>
      <c r="H28" s="6"/>
    </row>
    <row r="29" spans="1:8" x14ac:dyDescent="0.3">
      <c r="A29" s="94">
        <v>21</v>
      </c>
      <c r="B29" s="9" t="s">
        <v>123</v>
      </c>
      <c r="C29" s="23" t="s">
        <v>13</v>
      </c>
      <c r="D29" s="50">
        <v>572964.04</v>
      </c>
      <c r="E29" s="89"/>
      <c r="F29" s="6"/>
      <c r="G29" s="6"/>
      <c r="H29" s="6"/>
    </row>
    <row r="30" spans="1:8" x14ac:dyDescent="0.3">
      <c r="A30" s="97"/>
      <c r="B30" s="98"/>
      <c r="C30" s="164"/>
      <c r="D30" s="89"/>
      <c r="E30" s="89"/>
      <c r="F30" s="6"/>
      <c r="G30" s="6"/>
      <c r="H30" s="6"/>
    </row>
    <row r="31" spans="1:8" ht="16.2" x14ac:dyDescent="0.3">
      <c r="A31" s="157" t="s">
        <v>306</v>
      </c>
      <c r="B31" s="157"/>
      <c r="C31" s="157"/>
      <c r="D31" s="157"/>
      <c r="E31" s="157"/>
      <c r="F31" s="6"/>
      <c r="G31" s="6"/>
      <c r="H31" s="6"/>
    </row>
    <row r="32" spans="1:8" ht="23.25" customHeight="1" x14ac:dyDescent="0.3">
      <c r="A32" s="155" t="s">
        <v>311</v>
      </c>
      <c r="B32" s="155"/>
      <c r="C32" s="155"/>
      <c r="D32" s="155"/>
      <c r="E32" s="156"/>
      <c r="F32" s="6"/>
      <c r="G32" s="6"/>
      <c r="H32" s="6"/>
    </row>
    <row r="33" spans="1:8" ht="46.8" x14ac:dyDescent="0.3">
      <c r="A33" s="95"/>
      <c r="B33" s="67" t="s">
        <v>293</v>
      </c>
      <c r="C33" s="68" t="s">
        <v>309</v>
      </c>
      <c r="D33" s="67" t="s">
        <v>310</v>
      </c>
      <c r="E33" s="113"/>
      <c r="F33" s="6"/>
      <c r="G33" s="6"/>
      <c r="H33" s="6"/>
    </row>
    <row r="34" spans="1:8" x14ac:dyDescent="0.3">
      <c r="A34" s="95">
        <v>1</v>
      </c>
      <c r="B34" s="69" t="s">
        <v>294</v>
      </c>
      <c r="C34" s="68">
        <v>226804.43519999998</v>
      </c>
      <c r="D34" s="72" t="s">
        <v>241</v>
      </c>
      <c r="E34" s="114"/>
      <c r="F34" s="70"/>
      <c r="G34" s="6"/>
      <c r="H34" s="6"/>
    </row>
    <row r="35" spans="1:8" x14ac:dyDescent="0.3">
      <c r="A35" s="95">
        <v>2</v>
      </c>
      <c r="B35" s="69" t="s">
        <v>295</v>
      </c>
      <c r="C35" s="68">
        <v>174262.86719999995</v>
      </c>
      <c r="D35" s="67" t="s">
        <v>258</v>
      </c>
      <c r="E35" s="114"/>
      <c r="F35" s="70"/>
      <c r="G35" s="6"/>
      <c r="H35" s="6"/>
    </row>
    <row r="36" spans="1:8" x14ac:dyDescent="0.3">
      <c r="A36" s="95">
        <v>3</v>
      </c>
      <c r="B36" s="71" t="s">
        <v>296</v>
      </c>
      <c r="C36" s="68">
        <v>63700.08</v>
      </c>
      <c r="D36" s="72" t="s">
        <v>260</v>
      </c>
      <c r="E36" s="114"/>
      <c r="F36" s="70"/>
      <c r="G36" s="6"/>
      <c r="H36" s="6"/>
    </row>
    <row r="37" spans="1:8" ht="46.8" x14ac:dyDescent="0.3">
      <c r="A37" s="95">
        <v>4</v>
      </c>
      <c r="B37" s="71" t="s">
        <v>297</v>
      </c>
      <c r="C37" s="68">
        <v>72682.502399999998</v>
      </c>
      <c r="D37" s="72" t="s">
        <v>241</v>
      </c>
      <c r="E37" s="114"/>
      <c r="F37" s="70"/>
      <c r="G37" s="6"/>
      <c r="H37" s="6"/>
    </row>
    <row r="38" spans="1:8" ht="93.6" x14ac:dyDescent="0.3">
      <c r="A38" s="95">
        <v>5</v>
      </c>
      <c r="B38" s="71" t="s">
        <v>298</v>
      </c>
      <c r="C38" s="68">
        <v>173387.17439999999</v>
      </c>
      <c r="D38" s="72" t="s">
        <v>241</v>
      </c>
      <c r="E38" s="114"/>
      <c r="F38" s="70"/>
      <c r="G38" s="6"/>
      <c r="H38" s="6"/>
    </row>
    <row r="39" spans="1:8" ht="31.2" x14ac:dyDescent="0.3">
      <c r="A39" s="95">
        <v>6</v>
      </c>
      <c r="B39" s="71" t="s">
        <v>325</v>
      </c>
      <c r="C39" s="68">
        <f>6000*3*12+18000</f>
        <v>234000</v>
      </c>
      <c r="D39" s="72" t="s">
        <v>260</v>
      </c>
      <c r="E39" s="114"/>
      <c r="F39" s="70"/>
      <c r="G39" s="6"/>
      <c r="H39" s="6"/>
    </row>
    <row r="40" spans="1:8" ht="35.25" customHeight="1" x14ac:dyDescent="0.3">
      <c r="A40" s="95">
        <v>7</v>
      </c>
      <c r="B40" s="71" t="s">
        <v>318</v>
      </c>
      <c r="C40" s="68">
        <v>9896.33</v>
      </c>
      <c r="D40" s="67" t="s">
        <v>319</v>
      </c>
      <c r="E40" s="114"/>
      <c r="F40" s="73"/>
      <c r="G40" s="6"/>
      <c r="H40" s="6"/>
    </row>
    <row r="41" spans="1:8" ht="31.2" x14ac:dyDescent="0.3">
      <c r="A41" s="95">
        <v>8</v>
      </c>
      <c r="B41" s="71" t="s">
        <v>314</v>
      </c>
      <c r="C41" s="74">
        <v>9825.33</v>
      </c>
      <c r="D41" s="67" t="s">
        <v>315</v>
      </c>
      <c r="E41" s="114"/>
      <c r="F41" s="70"/>
      <c r="G41" s="6"/>
    </row>
    <row r="42" spans="1:8" ht="31.2" x14ac:dyDescent="0.3">
      <c r="A42" s="95">
        <v>9</v>
      </c>
      <c r="B42" s="71" t="s">
        <v>305</v>
      </c>
      <c r="C42" s="122">
        <f>2*7040</f>
        <v>14080</v>
      </c>
      <c r="D42" s="72" t="s">
        <v>316</v>
      </c>
      <c r="E42" s="115"/>
      <c r="F42" s="70"/>
      <c r="G42" s="6"/>
      <c r="H42" s="6"/>
    </row>
    <row r="43" spans="1:8" ht="39.75" customHeight="1" x14ac:dyDescent="0.3">
      <c r="A43" s="95">
        <v>10</v>
      </c>
      <c r="B43" s="71" t="s">
        <v>299</v>
      </c>
      <c r="C43" s="74">
        <v>5693.3</v>
      </c>
      <c r="D43" s="72" t="s">
        <v>317</v>
      </c>
      <c r="E43" s="115"/>
      <c r="F43" s="70"/>
      <c r="G43" s="6"/>
      <c r="H43" s="6"/>
    </row>
    <row r="44" spans="1:8" ht="46.8" customHeight="1" x14ac:dyDescent="0.3">
      <c r="A44" s="95">
        <v>11</v>
      </c>
      <c r="B44" s="71" t="s">
        <v>332</v>
      </c>
      <c r="C44" s="74">
        <v>6500</v>
      </c>
      <c r="D44" s="72" t="s">
        <v>317</v>
      </c>
      <c r="E44" s="115"/>
      <c r="F44" s="70"/>
      <c r="G44" s="6"/>
      <c r="H44" s="6"/>
    </row>
    <row r="45" spans="1:8" ht="30" customHeight="1" x14ac:dyDescent="0.3">
      <c r="A45" s="95">
        <v>12</v>
      </c>
      <c r="B45" s="71" t="s">
        <v>303</v>
      </c>
      <c r="C45" s="74">
        <f>475*3</f>
        <v>1425</v>
      </c>
      <c r="D45" s="72" t="s">
        <v>317</v>
      </c>
      <c r="E45" s="115"/>
      <c r="F45" s="70"/>
      <c r="G45" s="6"/>
      <c r="H45" s="6"/>
    </row>
    <row r="46" spans="1:8" ht="42" customHeight="1" x14ac:dyDescent="0.3">
      <c r="A46" s="95">
        <v>13</v>
      </c>
      <c r="B46" s="71" t="s">
        <v>304</v>
      </c>
      <c r="C46" s="74">
        <f>526*2</f>
        <v>1052</v>
      </c>
      <c r="D46" s="72" t="s">
        <v>317</v>
      </c>
      <c r="E46" s="114"/>
      <c r="F46" s="70"/>
      <c r="G46" s="6"/>
      <c r="H46" s="6"/>
    </row>
    <row r="47" spans="1:8" ht="120" customHeight="1" x14ac:dyDescent="0.3">
      <c r="A47" s="95">
        <v>14</v>
      </c>
      <c r="B47" s="99" t="s">
        <v>312</v>
      </c>
      <c r="C47" s="74">
        <v>21036.25</v>
      </c>
      <c r="D47" s="72" t="s">
        <v>241</v>
      </c>
      <c r="E47" s="114"/>
      <c r="F47" s="70"/>
      <c r="G47" s="6"/>
      <c r="H47" s="6"/>
    </row>
    <row r="48" spans="1:8" ht="29.25" customHeight="1" x14ac:dyDescent="0.3">
      <c r="A48" s="95">
        <v>15</v>
      </c>
      <c r="B48" s="75" t="s">
        <v>313</v>
      </c>
      <c r="C48" s="74">
        <f>0.15*D16</f>
        <v>165673.27799999999</v>
      </c>
      <c r="D48" s="72" t="s">
        <v>241</v>
      </c>
      <c r="E48" s="116"/>
      <c r="F48" s="70"/>
      <c r="G48" s="6"/>
      <c r="H48" s="6"/>
    </row>
    <row r="49" spans="1:8" ht="28.5" customHeight="1" x14ac:dyDescent="0.3">
      <c r="A49" s="100"/>
      <c r="B49" s="101"/>
      <c r="C49" s="102"/>
      <c r="D49" s="103"/>
      <c r="E49" s="102"/>
      <c r="F49" s="70"/>
      <c r="G49" s="6"/>
      <c r="H49" s="6"/>
    </row>
    <row r="50" spans="1:8" ht="28.5" customHeight="1" x14ac:dyDescent="0.3">
      <c r="A50" s="104"/>
      <c r="B50" s="162" t="s">
        <v>307</v>
      </c>
      <c r="C50" s="162"/>
      <c r="D50" s="162"/>
      <c r="E50" s="162"/>
      <c r="F50" s="70"/>
      <c r="G50" s="6"/>
      <c r="H50" s="6"/>
    </row>
    <row r="51" spans="1:8" ht="28.5" customHeight="1" x14ac:dyDescent="0.3">
      <c r="A51" s="104"/>
      <c r="B51" s="163" t="s">
        <v>324</v>
      </c>
      <c r="C51" s="163"/>
      <c r="D51" s="105">
        <v>-6686.8799999999756</v>
      </c>
      <c r="E51" s="70"/>
      <c r="F51" s="70"/>
      <c r="G51" s="6"/>
      <c r="H51" s="6"/>
    </row>
    <row r="52" spans="1:8" ht="28.5" customHeight="1" x14ac:dyDescent="0.3">
      <c r="A52" s="104"/>
      <c r="B52" s="163" t="s">
        <v>326</v>
      </c>
      <c r="C52" s="163"/>
      <c r="D52" s="105">
        <f>D17</f>
        <v>309118.44</v>
      </c>
      <c r="E52" s="70"/>
      <c r="F52" s="70"/>
      <c r="G52" s="6"/>
      <c r="H52" s="6"/>
    </row>
    <row r="53" spans="1:8" ht="28.5" customHeight="1" x14ac:dyDescent="0.3">
      <c r="A53" s="104"/>
      <c r="B53" s="163" t="s">
        <v>327</v>
      </c>
      <c r="C53" s="163"/>
      <c r="D53" s="105">
        <f>D21</f>
        <v>260206.44549999997</v>
      </c>
      <c r="E53" s="70"/>
      <c r="F53" s="70"/>
      <c r="G53" s="6"/>
      <c r="H53" s="6"/>
    </row>
    <row r="54" spans="1:8" ht="19.5" customHeight="1" x14ac:dyDescent="0.3">
      <c r="A54" s="158" t="s">
        <v>320</v>
      </c>
      <c r="B54" s="158"/>
      <c r="C54" s="158"/>
      <c r="D54" s="158"/>
      <c r="E54" s="158"/>
      <c r="F54" s="70"/>
      <c r="G54" s="6"/>
      <c r="H54" s="6"/>
    </row>
    <row r="55" spans="1:8" ht="62.25" customHeight="1" x14ac:dyDescent="0.3">
      <c r="A55" s="106"/>
      <c r="B55" s="72" t="s">
        <v>293</v>
      </c>
      <c r="C55" s="68" t="s">
        <v>321</v>
      </c>
      <c r="D55" s="111" t="s">
        <v>322</v>
      </c>
      <c r="E55" s="118"/>
      <c r="F55" s="70"/>
      <c r="G55" s="6"/>
      <c r="H55" s="6"/>
    </row>
    <row r="56" spans="1:8" ht="36" customHeight="1" x14ac:dyDescent="0.3">
      <c r="A56" s="95">
        <v>1</v>
      </c>
      <c r="B56" s="69" t="s">
        <v>349</v>
      </c>
      <c r="C56" s="68">
        <f>2433*3</f>
        <v>7299</v>
      </c>
      <c r="D56" s="112" t="s">
        <v>350</v>
      </c>
      <c r="E56" s="119"/>
      <c r="F56" s="70"/>
      <c r="G56" s="6"/>
      <c r="H56" s="6"/>
    </row>
    <row r="57" spans="1:8" ht="24.6" customHeight="1" x14ac:dyDescent="0.3">
      <c r="A57" s="95">
        <v>2</v>
      </c>
      <c r="B57" s="71" t="s">
        <v>333</v>
      </c>
      <c r="C57" s="74">
        <f>1125*3</f>
        <v>3375</v>
      </c>
      <c r="D57" s="72" t="s">
        <v>334</v>
      </c>
      <c r="E57" s="119"/>
      <c r="F57" s="70"/>
      <c r="G57" s="6"/>
      <c r="H57" s="6"/>
    </row>
    <row r="58" spans="1:8" ht="33.6" customHeight="1" x14ac:dyDescent="0.3">
      <c r="A58" s="95">
        <v>3</v>
      </c>
      <c r="B58" s="69" t="s">
        <v>335</v>
      </c>
      <c r="C58" s="68">
        <v>850</v>
      </c>
      <c r="D58" s="72" t="s">
        <v>336</v>
      </c>
      <c r="E58" s="119"/>
      <c r="F58" s="70"/>
      <c r="G58" s="6"/>
      <c r="H58" s="6"/>
    </row>
    <row r="59" spans="1:8" ht="33.75" customHeight="1" x14ac:dyDescent="0.3">
      <c r="A59" s="95">
        <v>4</v>
      </c>
      <c r="B59" s="107" t="s">
        <v>337</v>
      </c>
      <c r="C59" s="168">
        <v>1175</v>
      </c>
      <c r="D59" s="72" t="s">
        <v>338</v>
      </c>
      <c r="E59" s="119"/>
      <c r="F59" s="70"/>
      <c r="G59" s="6"/>
      <c r="H59" s="6"/>
    </row>
    <row r="60" spans="1:8" ht="48.6" customHeight="1" x14ac:dyDescent="0.3">
      <c r="A60" s="95">
        <v>5</v>
      </c>
      <c r="B60" s="69" t="s">
        <v>339</v>
      </c>
      <c r="C60" s="68">
        <v>11662.244705882353</v>
      </c>
      <c r="D60" s="112" t="s">
        <v>340</v>
      </c>
      <c r="E60" s="120"/>
      <c r="F60" s="70"/>
      <c r="G60" s="6"/>
      <c r="H60" s="6"/>
    </row>
    <row r="61" spans="1:8" ht="48" customHeight="1" x14ac:dyDescent="0.3">
      <c r="A61" s="95">
        <v>6</v>
      </c>
      <c r="B61" s="69" t="s">
        <v>342</v>
      </c>
      <c r="C61" s="68">
        <v>49564.54</v>
      </c>
      <c r="D61" s="112" t="s">
        <v>341</v>
      </c>
      <c r="E61" s="120"/>
      <c r="F61" s="70"/>
      <c r="G61" s="6"/>
      <c r="H61" s="6"/>
    </row>
    <row r="62" spans="1:8" ht="28.2" customHeight="1" x14ac:dyDescent="0.3">
      <c r="A62" s="95">
        <v>7</v>
      </c>
      <c r="B62" s="69" t="s">
        <v>344</v>
      </c>
      <c r="C62" s="68">
        <v>1570</v>
      </c>
      <c r="D62" s="112" t="s">
        <v>343</v>
      </c>
      <c r="E62" s="120"/>
      <c r="F62" s="70"/>
      <c r="G62" s="6"/>
      <c r="H62" s="6"/>
    </row>
    <row r="63" spans="1:8" ht="36" customHeight="1" x14ac:dyDescent="0.3">
      <c r="A63" s="95">
        <v>8</v>
      </c>
      <c r="B63" s="69" t="s">
        <v>345</v>
      </c>
      <c r="C63" s="68">
        <v>1687</v>
      </c>
      <c r="D63" s="112"/>
      <c r="E63" s="120"/>
      <c r="F63" s="70"/>
      <c r="G63" s="6"/>
      <c r="H63" s="6"/>
    </row>
    <row r="64" spans="1:8" ht="62.4" customHeight="1" x14ac:dyDescent="0.3">
      <c r="A64" s="95">
        <v>9</v>
      </c>
      <c r="B64" s="170" t="s">
        <v>346</v>
      </c>
      <c r="C64" s="171">
        <f>500+3800+1200+5310+6200+1400+1100+1200+1150+3400+1900+600+2665+3100+700+550+600+3400</f>
        <v>38775</v>
      </c>
      <c r="D64" s="172" t="s">
        <v>347</v>
      </c>
      <c r="E64" s="120"/>
      <c r="F64" s="70"/>
      <c r="G64" s="6"/>
      <c r="H64" s="6"/>
    </row>
    <row r="65" spans="1:8" ht="22.8" customHeight="1" x14ac:dyDescent="0.3">
      <c r="A65" s="95">
        <v>10</v>
      </c>
      <c r="B65" s="71" t="s">
        <v>348</v>
      </c>
      <c r="C65" s="74">
        <v>2500</v>
      </c>
      <c r="D65" s="112" t="s">
        <v>336</v>
      </c>
      <c r="E65" s="120"/>
      <c r="F65" s="70"/>
      <c r="G65" s="6"/>
      <c r="H65" s="6"/>
    </row>
    <row r="66" spans="1:8" ht="30" customHeight="1" x14ac:dyDescent="0.3">
      <c r="A66" s="95">
        <v>11</v>
      </c>
      <c r="B66" s="76" t="s">
        <v>328</v>
      </c>
      <c r="C66" s="169">
        <f>SUM(C56:C65)</f>
        <v>118457.78470588235</v>
      </c>
      <c r="D66" s="117"/>
      <c r="E66" s="121"/>
      <c r="F66" s="6"/>
      <c r="G66" s="6"/>
      <c r="H66" s="6"/>
    </row>
    <row r="67" spans="1:8" ht="30" customHeight="1" x14ac:dyDescent="0.3">
      <c r="A67" s="108"/>
      <c r="B67" s="159" t="s">
        <v>329</v>
      </c>
      <c r="C67" s="159"/>
      <c r="D67" s="109">
        <f>D53-C66</f>
        <v>141748.6607941176</v>
      </c>
      <c r="E67" s="70"/>
      <c r="F67" s="6"/>
      <c r="G67" s="6"/>
      <c r="H67" s="6"/>
    </row>
    <row r="68" spans="1:8" ht="30" customHeight="1" x14ac:dyDescent="0.3">
      <c r="A68" s="108"/>
      <c r="B68" s="160" t="s">
        <v>330</v>
      </c>
      <c r="C68" s="160"/>
      <c r="D68" s="110">
        <f>D67+D51</f>
        <v>135061.78079411763</v>
      </c>
      <c r="E68" s="70"/>
      <c r="F68" s="6"/>
      <c r="G68" s="6"/>
      <c r="H68" s="6"/>
    </row>
    <row r="69" spans="1:8" ht="30" customHeight="1" x14ac:dyDescent="0.3">
      <c r="A69" s="161" t="s">
        <v>323</v>
      </c>
      <c r="B69" s="161"/>
      <c r="C69" s="161"/>
      <c r="D69" s="161"/>
      <c r="E69" s="161"/>
      <c r="F69" s="6"/>
      <c r="G69" s="6"/>
      <c r="H69" s="6"/>
    </row>
    <row r="70" spans="1:8" ht="34.5" customHeight="1" x14ac:dyDescent="0.3">
      <c r="A70" s="161"/>
      <c r="B70" s="161"/>
      <c r="C70" s="161"/>
      <c r="D70" s="161"/>
      <c r="E70" s="161"/>
    </row>
    <row r="71" spans="1:8" x14ac:dyDescent="0.3">
      <c r="A71" s="96">
        <v>23</v>
      </c>
      <c r="B71" s="77" t="s">
        <v>188</v>
      </c>
      <c r="C71" s="77"/>
      <c r="D71" s="23" t="s">
        <v>6</v>
      </c>
      <c r="E71" s="67">
        <v>0</v>
      </c>
    </row>
    <row r="72" spans="1:8" x14ac:dyDescent="0.3">
      <c r="A72" s="96">
        <v>24</v>
      </c>
      <c r="B72" s="77" t="s">
        <v>189</v>
      </c>
      <c r="C72" s="77"/>
      <c r="D72" s="23" t="s">
        <v>6</v>
      </c>
      <c r="E72" s="67">
        <v>0</v>
      </c>
    </row>
    <row r="73" spans="1:8" ht="31.2" x14ac:dyDescent="0.3">
      <c r="A73" s="96">
        <v>25</v>
      </c>
      <c r="B73" s="77" t="s">
        <v>190</v>
      </c>
      <c r="C73" s="77"/>
      <c r="D73" s="23" t="s">
        <v>6</v>
      </c>
      <c r="E73" s="67">
        <v>0</v>
      </c>
    </row>
    <row r="74" spans="1:8" x14ac:dyDescent="0.3">
      <c r="A74" s="96">
        <v>26</v>
      </c>
      <c r="B74" s="77" t="s">
        <v>191</v>
      </c>
      <c r="C74" s="77"/>
      <c r="D74" s="23" t="s">
        <v>13</v>
      </c>
      <c r="E74" s="67">
        <v>0</v>
      </c>
    </row>
    <row r="75" spans="1:8" x14ac:dyDescent="0.3">
      <c r="A75" s="151" t="s">
        <v>119</v>
      </c>
      <c r="B75" s="151"/>
      <c r="C75" s="151"/>
      <c r="D75" s="151"/>
      <c r="E75" s="151"/>
    </row>
    <row r="76" spans="1:8" x14ac:dyDescent="0.3">
      <c r="A76" s="96">
        <v>27</v>
      </c>
      <c r="B76" s="78" t="s">
        <v>267</v>
      </c>
      <c r="C76" s="78"/>
      <c r="D76" s="23" t="s">
        <v>13</v>
      </c>
      <c r="E76" s="68"/>
    </row>
    <row r="77" spans="1:8" x14ac:dyDescent="0.3">
      <c r="A77" s="96">
        <v>28</v>
      </c>
      <c r="B77" s="77" t="s">
        <v>124</v>
      </c>
      <c r="C77" s="77"/>
      <c r="D77" s="23" t="s">
        <v>13</v>
      </c>
      <c r="E77" s="68">
        <v>0</v>
      </c>
    </row>
    <row r="78" spans="1:8" x14ac:dyDescent="0.3">
      <c r="A78" s="96">
        <v>29</v>
      </c>
      <c r="B78" s="77" t="s">
        <v>125</v>
      </c>
      <c r="C78" s="77"/>
      <c r="D78" s="23" t="s">
        <v>13</v>
      </c>
      <c r="E78" s="68">
        <v>792407.69</v>
      </c>
    </row>
    <row r="79" spans="1:8" ht="31.2" x14ac:dyDescent="0.3">
      <c r="A79" s="96">
        <v>30</v>
      </c>
      <c r="B79" s="78" t="s">
        <v>120</v>
      </c>
      <c r="C79" s="78"/>
      <c r="D79" s="23" t="s">
        <v>13</v>
      </c>
      <c r="E79" s="68"/>
    </row>
    <row r="80" spans="1:8" x14ac:dyDescent="0.3">
      <c r="A80" s="96">
        <v>31</v>
      </c>
      <c r="B80" s="77" t="s">
        <v>124</v>
      </c>
      <c r="C80" s="77"/>
      <c r="D80" s="23" t="s">
        <v>13</v>
      </c>
      <c r="E80" s="68">
        <v>0</v>
      </c>
    </row>
    <row r="81" spans="1:8" x14ac:dyDescent="0.3">
      <c r="A81" s="96">
        <v>32</v>
      </c>
      <c r="B81" s="77" t="s">
        <v>125</v>
      </c>
      <c r="C81" s="77"/>
      <c r="D81" s="23" t="s">
        <v>13</v>
      </c>
      <c r="E81" s="68">
        <v>1057092.8999999999</v>
      </c>
    </row>
    <row r="82" spans="1:8" ht="48" customHeight="1" x14ac:dyDescent="0.3">
      <c r="A82" s="151" t="s">
        <v>267</v>
      </c>
      <c r="B82" s="151"/>
      <c r="C82" s="151"/>
      <c r="D82" s="151"/>
      <c r="E82" s="151"/>
    </row>
    <row r="83" spans="1:8" ht="46.8" x14ac:dyDescent="0.3">
      <c r="A83" s="152">
        <v>33</v>
      </c>
      <c r="B83" s="78" t="s">
        <v>91</v>
      </c>
      <c r="C83" s="78"/>
      <c r="D83" s="23" t="s">
        <v>5</v>
      </c>
      <c r="E83" s="67" t="s">
        <v>253</v>
      </c>
      <c r="F83" s="8" t="s">
        <v>243</v>
      </c>
      <c r="G83" s="8" t="s">
        <v>248</v>
      </c>
      <c r="H83" s="8" t="s">
        <v>251</v>
      </c>
    </row>
    <row r="84" spans="1:8" x14ac:dyDescent="0.3">
      <c r="A84" s="153"/>
      <c r="B84" s="78" t="s">
        <v>59</v>
      </c>
      <c r="C84" s="78"/>
      <c r="D84" s="23" t="s">
        <v>5</v>
      </c>
      <c r="E84" s="67" t="s">
        <v>238</v>
      </c>
      <c r="F84" s="8" t="s">
        <v>238</v>
      </c>
      <c r="G84" s="8" t="s">
        <v>238</v>
      </c>
      <c r="H84" s="8" t="s">
        <v>252</v>
      </c>
    </row>
    <row r="85" spans="1:8" x14ac:dyDescent="0.3">
      <c r="A85" s="153"/>
      <c r="B85" s="78" t="s">
        <v>121</v>
      </c>
      <c r="C85" s="78"/>
      <c r="D85" s="23" t="s">
        <v>98</v>
      </c>
      <c r="E85" s="67">
        <v>17592.768</v>
      </c>
      <c r="F85" s="8">
        <v>10996.828</v>
      </c>
      <c r="G85" s="8">
        <v>6420.48</v>
      </c>
      <c r="H85" s="8">
        <v>1423.54</v>
      </c>
    </row>
    <row r="86" spans="1:8" x14ac:dyDescent="0.3">
      <c r="A86" s="153"/>
      <c r="B86" s="78" t="s">
        <v>192</v>
      </c>
      <c r="C86" s="78"/>
      <c r="D86" s="23" t="s">
        <v>13</v>
      </c>
      <c r="E86" s="79">
        <v>200912.87</v>
      </c>
      <c r="F86" s="58">
        <v>117282.66</v>
      </c>
      <c r="G86" s="58">
        <f>95871.09+370025.29</f>
        <v>465896.38</v>
      </c>
      <c r="H86" s="58">
        <v>1490905.12</v>
      </c>
    </row>
    <row r="87" spans="1:8" x14ac:dyDescent="0.3">
      <c r="A87" s="153"/>
      <c r="B87" s="77" t="s">
        <v>193</v>
      </c>
      <c r="C87" s="77"/>
      <c r="D87" s="23" t="s">
        <v>13</v>
      </c>
      <c r="E87" s="80">
        <v>171477.41</v>
      </c>
      <c r="F87" s="59">
        <v>99957.93</v>
      </c>
      <c r="G87" s="59">
        <f>80320.24+312253.59</f>
        <v>392573.83</v>
      </c>
      <c r="H87" s="59">
        <v>1373717.66</v>
      </c>
    </row>
    <row r="88" spans="1:8" x14ac:dyDescent="0.3">
      <c r="A88" s="153"/>
      <c r="B88" s="77" t="s">
        <v>194</v>
      </c>
      <c r="C88" s="77"/>
      <c r="D88" s="23" t="s">
        <v>13</v>
      </c>
      <c r="E88" s="80">
        <f>E86-E87</f>
        <v>29435.459999999992</v>
      </c>
      <c r="F88" s="59">
        <f>F86-F87</f>
        <v>17324.73000000001</v>
      </c>
      <c r="G88" s="59">
        <f>G86-G87</f>
        <v>73322.549999999988</v>
      </c>
      <c r="H88" s="59">
        <f>H86-H87</f>
        <v>117187.4600000002</v>
      </c>
    </row>
    <row r="89" spans="1:8" ht="31.2" x14ac:dyDescent="0.3">
      <c r="A89" s="153"/>
      <c r="B89" s="77" t="s">
        <v>197</v>
      </c>
      <c r="C89" s="77"/>
      <c r="D89" s="23" t="s">
        <v>13</v>
      </c>
      <c r="E89" s="146" t="s">
        <v>302</v>
      </c>
      <c r="F89" s="147"/>
      <c r="G89" s="147"/>
      <c r="H89" s="148"/>
    </row>
    <row r="90" spans="1:8" ht="31.2" x14ac:dyDescent="0.3">
      <c r="A90" s="153"/>
      <c r="B90" s="77" t="s">
        <v>196</v>
      </c>
      <c r="C90" s="77"/>
      <c r="D90" s="23" t="s">
        <v>13</v>
      </c>
      <c r="E90" s="146" t="s">
        <v>302</v>
      </c>
      <c r="F90" s="147"/>
      <c r="G90" s="147"/>
      <c r="H90" s="148"/>
    </row>
    <row r="91" spans="1:8" ht="31.2" x14ac:dyDescent="0.3">
      <c r="A91" s="153"/>
      <c r="B91" s="77" t="s">
        <v>195</v>
      </c>
      <c r="C91" s="77"/>
      <c r="D91" s="23" t="s">
        <v>13</v>
      </c>
      <c r="E91" s="146" t="s">
        <v>302</v>
      </c>
      <c r="F91" s="147"/>
      <c r="G91" s="147"/>
      <c r="H91" s="148"/>
    </row>
    <row r="92" spans="1:8" ht="46.8" x14ac:dyDescent="0.3">
      <c r="A92" s="154"/>
      <c r="B92" s="78" t="s">
        <v>198</v>
      </c>
      <c r="C92" s="78"/>
      <c r="D92" s="23" t="s">
        <v>13</v>
      </c>
      <c r="E92" s="79">
        <v>0</v>
      </c>
      <c r="F92" s="8">
        <v>0</v>
      </c>
      <c r="G92" s="8">
        <v>0</v>
      </c>
      <c r="H92" s="8">
        <v>0</v>
      </c>
    </row>
    <row r="93" spans="1:8" x14ac:dyDescent="0.3">
      <c r="A93" s="143" t="s">
        <v>199</v>
      </c>
      <c r="B93" s="144"/>
      <c r="C93" s="144"/>
      <c r="D93" s="144"/>
      <c r="E93" s="145"/>
    </row>
    <row r="94" spans="1:8" x14ac:dyDescent="0.3">
      <c r="A94" s="96">
        <v>34</v>
      </c>
      <c r="B94" s="77" t="s">
        <v>188</v>
      </c>
      <c r="C94" s="77"/>
      <c r="D94" s="23" t="s">
        <v>6</v>
      </c>
      <c r="E94" s="80">
        <v>0</v>
      </c>
    </row>
    <row r="95" spans="1:8" x14ac:dyDescent="0.3">
      <c r="A95" s="96">
        <v>35</v>
      </c>
      <c r="B95" s="77" t="s">
        <v>189</v>
      </c>
      <c r="C95" s="77"/>
      <c r="D95" s="23" t="s">
        <v>6</v>
      </c>
      <c r="E95" s="67">
        <v>0</v>
      </c>
    </row>
    <row r="96" spans="1:8" ht="31.2" x14ac:dyDescent="0.3">
      <c r="A96" s="96">
        <v>36</v>
      </c>
      <c r="B96" s="77" t="s">
        <v>190</v>
      </c>
      <c r="C96" s="77"/>
      <c r="D96" s="23" t="s">
        <v>6</v>
      </c>
      <c r="E96" s="22">
        <v>0</v>
      </c>
    </row>
    <row r="97" spans="1:5" x14ac:dyDescent="0.3">
      <c r="A97" s="96">
        <v>37</v>
      </c>
      <c r="B97" s="77" t="s">
        <v>191</v>
      </c>
      <c r="C97" s="77"/>
      <c r="D97" s="23" t="s">
        <v>13</v>
      </c>
      <c r="E97" s="67">
        <v>0</v>
      </c>
    </row>
    <row r="98" spans="1:5" x14ac:dyDescent="0.3">
      <c r="A98" s="143" t="s">
        <v>200</v>
      </c>
      <c r="B98" s="144"/>
      <c r="C98" s="144"/>
      <c r="D98" s="144"/>
      <c r="E98" s="145"/>
    </row>
    <row r="99" spans="1:5" ht="31.2" x14ac:dyDescent="0.3">
      <c r="A99" s="96">
        <v>38</v>
      </c>
      <c r="B99" s="77" t="s">
        <v>201</v>
      </c>
      <c r="C99" s="77"/>
      <c r="D99" s="23" t="s">
        <v>6</v>
      </c>
      <c r="E99" s="67">
        <v>0</v>
      </c>
    </row>
    <row r="100" spans="1:5" x14ac:dyDescent="0.3">
      <c r="A100" s="96">
        <v>39</v>
      </c>
      <c r="B100" s="77" t="s">
        <v>202</v>
      </c>
      <c r="C100" s="77"/>
      <c r="D100" s="23" t="s">
        <v>6</v>
      </c>
      <c r="E100" s="67">
        <v>0</v>
      </c>
    </row>
    <row r="101" spans="1:5" ht="31.2" x14ac:dyDescent="0.3">
      <c r="A101" s="96">
        <v>40</v>
      </c>
      <c r="B101" s="77" t="s">
        <v>203</v>
      </c>
      <c r="C101" s="77"/>
      <c r="D101" s="23" t="s">
        <v>13</v>
      </c>
      <c r="E101" s="22">
        <v>0</v>
      </c>
    </row>
    <row r="102" spans="1:5" x14ac:dyDescent="0.3">
      <c r="B102" s="1"/>
      <c r="C102" s="24"/>
    </row>
    <row r="103" spans="1:5" x14ac:dyDescent="0.3">
      <c r="B103" s="1" t="s">
        <v>300</v>
      </c>
      <c r="C103" s="24"/>
      <c r="E103" s="1" t="s">
        <v>301</v>
      </c>
    </row>
  </sheetData>
  <mergeCells count="20">
    <mergeCell ref="D1:E5"/>
    <mergeCell ref="A6:E6"/>
    <mergeCell ref="A75:E75"/>
    <mergeCell ref="A82:E82"/>
    <mergeCell ref="A83:A92"/>
    <mergeCell ref="A32:E32"/>
    <mergeCell ref="A31:E31"/>
    <mergeCell ref="A54:E54"/>
    <mergeCell ref="B67:C67"/>
    <mergeCell ref="B68:C68"/>
    <mergeCell ref="A69:E70"/>
    <mergeCell ref="B50:E50"/>
    <mergeCell ref="B51:C51"/>
    <mergeCell ref="B52:C52"/>
    <mergeCell ref="B53:C53"/>
    <mergeCell ref="A93:E93"/>
    <mergeCell ref="A98:E98"/>
    <mergeCell ref="E89:H89"/>
    <mergeCell ref="E90:H90"/>
    <mergeCell ref="E91:H91"/>
  </mergeCells>
  <phoneticPr fontId="20" type="noConversion"/>
  <pageMargins left="0.70866141732283472" right="0.70866141732283472" top="0.31496062992125984" bottom="0.31496062992125984" header="0.31496062992125984" footer="0.31496062992125984"/>
  <pageSetup paperSize="9"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2.6</vt:lpstr>
      <vt:lpstr>2.5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2023-05-02T04:17:47Z</dcterms:modified>
</cp:coreProperties>
</file>