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344704A4-5C7E-4C57-BA02-C735DEE7E612}" xr6:coauthVersionLast="45" xr6:coauthVersionMax="45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,8+" sheetId="13" r:id="rId8"/>
  </sheets>
  <externalReferences>
    <externalReference r:id="rId9"/>
    <externalReference r:id="rId10"/>
  </externalReferences>
  <definedNames>
    <definedName name="_xlnm.Print_Titles" localSheetId="0">'2.1'!$5:$5</definedName>
    <definedName name="_xlnm.Print_Titles" localSheetId="1">'2.2.'!$3:$3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3" l="1"/>
  <c r="C69" i="13"/>
  <c r="C39" i="13" l="1"/>
  <c r="C41" i="13" l="1"/>
  <c r="D15" i="13" l="1"/>
  <c r="D14" i="13"/>
  <c r="C45" i="13" s="1"/>
  <c r="D92" i="13" l="1"/>
  <c r="D91" i="13"/>
  <c r="D50" i="13"/>
  <c r="D49" i="13"/>
  <c r="C42" i="13"/>
  <c r="D24" i="13"/>
  <c r="D16" i="13"/>
  <c r="D13" i="13"/>
  <c r="C70" i="13" l="1"/>
  <c r="C71" i="13" s="1"/>
  <c r="D93" i="13"/>
  <c r="D22" i="5" l="1"/>
  <c r="D28" i="5" l="1"/>
</calcChain>
</file>

<file path=xl/sharedStrings.xml><?xml version="1.0" encoding="utf-8"?>
<sst xmlns="http://schemas.openxmlformats.org/spreadsheetml/2006/main" count="966" uniqueCount="357">
  <si>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</si>
  <si>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</si>
  <si>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</si>
  <si>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</si>
  <si>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</si>
  <si>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</si>
  <si>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</si>
  <si>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</si>
  <si>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</si>
  <si>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</si>
  <si>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</si>
  <si>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</si>
  <si>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</si>
  <si>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</si>
  <si>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</si>
  <si>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</si>
  <si>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</si>
  <si>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</si>
  <si>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</si>
  <si>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</si>
  <si>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</si>
  <si>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</si>
  <si>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</si>
  <si>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</si>
  <si>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</si>
  <si>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</si>
  <si>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</si>
  <si>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</si>
  <si>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</si>
  <si>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</si>
  <si>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</si>
  <si>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</si>
  <si>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</si>
  <si>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</si>
  <si>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</si>
  <si>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</si>
  <si>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</si>
  <si>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</si>
  <si>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</si>
  <si>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</si>
  <si>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</si>
  <si>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</si>
  <si>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</si>
  <si>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</si>
  <si>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</si>
  <si>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</si>
  <si>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</si>
  <si>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</si>
  <si>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</si>
  <si>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</si>
  <si>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</si>
  <si>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</si>
  <si>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</si>
  <si>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</si>
  <si>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</si>
  <si>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</si>
  <si>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</si>
  <si>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</si>
  <si>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</si>
  <si>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</si>
  <si>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</si>
  <si>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</si>
  <si>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</si>
  <si>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</si>
  <si>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</si>
  <si>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</si>
  <si>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</si>
  <si>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</si>
  <si>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</si>
  <si>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</si>
  <si>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</si>
  <si>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</si>
  <si>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</si>
  <si>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</si>
  <si>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</si>
  <si>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</si>
  <si>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</si>
  <si>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</si>
  <si>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</si>
  <si>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</si>
  <si>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</si>
  <si>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</si>
  <si>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</si>
  <si>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</si>
  <si>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</si>
  <si>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</si>
  <si>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</si>
  <si>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</si>
  <si>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</si>
  <si>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</si>
  <si>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</si>
  <si>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</si>
  <si>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</si>
  <si>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</si>
  <si>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</si>
  <si>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</si>
  <si>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</si>
  <si>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</si>
  <si>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</si>
  <si>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</si>
  <si>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</si>
  <si>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</si>
  <si>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</si>
  <si>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</si>
  <si>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</si>
  <si>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</si>
  <si>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</si>
  <si>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</si>
  <si>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</si>
  <si>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</si>
  <si>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</si>
  <si>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</si>
  <si>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</si>
  <si>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</si>
  <si>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</si>
  <si>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</si>
  <si>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</si>
  <si>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</si>
  <si>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</si>
  <si>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</si>
  <si>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</si>
  <si>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</si>
  <si>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</si>
  <si>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</si>
  <si>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</si>
  <si>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</si>
  <si>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</si>
  <si>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</si>
  <si>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</si>
  <si>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</si>
  <si>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</si>
  <si>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</si>
  <si>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</si>
  <si>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</si>
  <si>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</si>
  <si>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</si>
  <si>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</si>
  <si>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</si>
  <si>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</si>
  <si>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</si>
  <si>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</si>
  <si>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</si>
  <si>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</si>
  <si>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</si>
  <si>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</si>
  <si>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</si>
  <si>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</si>
  <si>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</si>
  <si>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</si>
  <si>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</si>
  <si>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</si>
  <si>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</si>
  <si>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</si>
  <si>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</si>
  <si>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</si>
  <si>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</si>
  <si>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</si>
  <si>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</si>
  <si>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</si>
  <si>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</si>
  <si>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</si>
  <si>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</si>
  <si>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</si>
  <si>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</si>
  <si>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</si>
  <si>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</si>
  <si>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</si>
  <si>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</si>
  <si>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</si>
  <si>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</si>
  <si>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</si>
  <si>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</si>
  <si>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</si>
  <si>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</si>
  <si>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</si>
  <si>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</si>
  <si>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</si>
  <si>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</si>
  <si>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</si>
  <si>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</si>
  <si>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</si>
  <si>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</si>
  <si>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</si>
  <si>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</si>
  <si>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</si>
  <si>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</si>
  <si>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</si>
  <si>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</si>
  <si>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</si>
  <si>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</si>
  <si>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</si>
  <si>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</si>
  <si>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</si>
  <si>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</si>
  <si>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</si>
  <si>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</si>
  <si>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</si>
  <si>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</si>
  <si>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</si>
  <si>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</si>
  <si>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</si>
  <si>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</si>
  <si>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</si>
  <si>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</si>
  <si>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</si>
  <si>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</si>
  <si>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</si>
  <si>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</si>
  <si>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</si>
  <si>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</si>
  <si>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</si>
  <si>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</si>
  <si>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</si>
  <si>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</si>
  <si>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</si>
  <si>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</si>
  <si>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</si>
  <si>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</si>
  <si>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</si>
  <si>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</si>
  <si>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</si>
  <si>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</si>
  <si>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</si>
  <si>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</si>
  <si>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</si>
  <si>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</si>
  <si>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</si>
  <si>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</si>
  <si>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</si>
  <si>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</si>
  <si>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</si>
  <si>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</si>
  <si>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</si>
  <si>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</si>
  <si>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</si>
  <si>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</si>
  <si>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</si>
  <si>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</si>
  <si>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</si>
  <si>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</si>
  <si>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</si>
  <si>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</si>
  <si>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</si>
  <si>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</si>
  <si>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</si>
  <si>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</si>
  <si>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</si>
  <si>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</si>
  <si>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</si>
  <si>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</si>
  <si>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</si>
  <si>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</si>
  <si>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</si>
  <si>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</si>
  <si>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</si>
  <si>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</si>
  <si>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</si>
  <si>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</si>
  <si>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</si>
  <si>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</si>
  <si>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</si>
  <si>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</si>
  <si>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</si>
  <si>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</si>
  <si>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</si>
  <si>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</si>
  <si>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</si>
  <si>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</si>
  <si>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</si>
  <si>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</si>
  <si>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</si>
  <si>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</si>
  <si>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</si>
  <si>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</si>
  <si>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Теплоснабжение</t>
  </si>
  <si>
    <t>Гкал/час</t>
  </si>
  <si>
    <t>Отсутствует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</si>
  <si>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</si>
  <si>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</si>
  <si>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 (благоустроенный)</t>
  </si>
  <si>
    <t>Отсутствует, установка не требуется</t>
  </si>
  <si>
    <t>ООО "Эверест"</t>
  </si>
  <si>
    <t>01.12.2015 г.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</si>
  <si>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</si>
  <si>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</si>
  <si>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</si>
  <si>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</si>
  <si>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Приказ Службы по тарифам Иркутской области 718-спр в ред. 360-спр от 19.11.2015</t>
  </si>
  <si>
    <t>Приказ Службы по тарифам Иркутской области 707-спр в ред 360-спр от 19.11.2015</t>
  </si>
  <si>
    <t>01.12.2015 г</t>
  </si>
  <si>
    <t>Протокол общего собрания собственников от 18.11.2015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</si>
  <si>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</si>
  <si>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</si>
  <si>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</si>
  <si>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</si>
  <si>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</si>
  <si>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</si>
  <si>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Итого расходы по статье текущий ремонт</t>
  </si>
  <si>
    <t>2 раза в год</t>
  </si>
  <si>
    <t>Учёт оплат поставщикам коммунальных ресурсов в разрезе многоквартирных домов и коммунальных услуг не ведётся</t>
  </si>
  <si>
    <t>Очистка снега с козырьков 9 эт над арками 2 подъезд</t>
  </si>
  <si>
    <t>Скашивание травы на газонах</t>
  </si>
  <si>
    <t>Утверждаю                                     генеральный директор                                          ООО "УК "Прибайкальская"                       Н. Н. Орленко</t>
  </si>
  <si>
    <t>Генеральная уборка подъездов</t>
  </si>
  <si>
    <t>Тарифы на коммунальные услуги с 01.01.2019</t>
  </si>
  <si>
    <t>Содержание</t>
  </si>
  <si>
    <t>Текущий ремонт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</si>
  <si>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</si>
  <si>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</si>
  <si>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</si>
  <si>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Промывка системы отопления перед запуском (пробный пуск)</t>
  </si>
  <si>
    <t>1 раз после отопительного периода</t>
  </si>
  <si>
    <t>1 раз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</si>
  <si>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</si>
  <si>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Услуги по управлению многоквартирным домом</t>
  </si>
  <si>
    <t>Выполняемые работы по текущему ремонту общего имущества</t>
  </si>
  <si>
    <t>Главный инженер ООО "Прибайкальская"                                          Белкин И. О.</t>
  </si>
  <si>
    <t>1 раз в квартал</t>
  </si>
  <si>
    <t>Дезинсекция и дератизация подвальных помещений</t>
  </si>
  <si>
    <t>Периодичность, объем выполнения работ</t>
  </si>
  <si>
    <t>горячее водоснабжение</t>
  </si>
  <si>
    <t>электроэнергия</t>
  </si>
  <si>
    <t>кВт</t>
  </si>
  <si>
    <t>Годовая, фактическая стоимость работ /услуг, руб.</t>
  </si>
  <si>
    <t>Перерасход (-) или экономия (+) средств по статье текущий ремонт за 2021 г, руб.</t>
  </si>
  <si>
    <t>Содержание лифтового оборудования и ежегодное техническое освидетельствование</t>
  </si>
  <si>
    <t>2 раза</t>
  </si>
  <si>
    <t>Начислено по статье текущий ремонт за 2022 г. руб.</t>
  </si>
  <si>
    <t>Оплачено по статье текущий ремонт за 2022 г, руб.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</si>
  <si>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</si>
  <si>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г.руб.</t>
  </si>
  <si>
    <t>Форма 2.8. Отчет об исполнении                                                         ООО "УК "Прибайкальская" договора управления смет доходов и расходов МКД м-на Университетский, 8 за период с 01.01.2022 г. по 31.12.2022 г.</t>
  </si>
  <si>
    <t>Замена крана шарового на системе отопления в подвальном помещении 1 подъезда</t>
  </si>
  <si>
    <t>25 мм 1 шт</t>
  </si>
  <si>
    <t>Установка электрических розеток в подвальных помещениях</t>
  </si>
  <si>
    <t>3 шт</t>
  </si>
  <si>
    <t>40м диам 50мм</t>
  </si>
  <si>
    <t>Диам 25 мм 4шт</t>
  </si>
  <si>
    <t>Замена трубопроводов системы холодного водоснабжения в подвальном помещении</t>
  </si>
  <si>
    <t>Замена кранов шаровых системы холодного водоснабжения в подвальном помещении</t>
  </si>
  <si>
    <t>Замена кранов шаровых системы горячего водоснабжения  в подвальном помещении</t>
  </si>
  <si>
    <t>Диам 20 мм 3шт</t>
  </si>
  <si>
    <t>Установка кранов шаровых для полива в летний период 3 подъезд</t>
  </si>
  <si>
    <t>1 шт. 20мм
1 шт 25мм</t>
  </si>
  <si>
    <t>Изготовление и установка металлической двери с чердака кровлю 1 подъезд</t>
  </si>
  <si>
    <t>Монтаж козырька подъезда из профлиста</t>
  </si>
  <si>
    <t>Спиливание деревьев на придомовой территории</t>
  </si>
  <si>
    <t>Установка светодиодных светильников</t>
  </si>
  <si>
    <t>Тамбур 58 и 59</t>
  </si>
  <si>
    <t xml:space="preserve">Замена замена трубопровода в перекрытии кв 9 и 13 </t>
  </si>
  <si>
    <t xml:space="preserve"> диам 25 мм 2 м</t>
  </si>
  <si>
    <t>диам 100 мм 2 м</t>
  </si>
  <si>
    <t>Установка ограждения придомовой территории</t>
  </si>
  <si>
    <t>48 м</t>
  </si>
  <si>
    <t>Замена трубопровода системы водоотведения (канализации) в сан. узле кв. 67</t>
  </si>
  <si>
    <t>Установка урны и лавочки у 3 подъезда</t>
  </si>
  <si>
    <t>Установка старого ограждения на придомовую территорию со стороны трансформаторной подстанции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</si>
</sst>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24"/>
      <name val="Arial"/>
      <family val="2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49" fontId="16" fillId="0" borderId="0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 wrapText="1"/>
    </xf>
    <xf numFmtId="2" fontId="18" fillId="2" borderId="0" xfId="0" applyNumberFormat="1" applyFont="1" applyFill="1" applyBorder="1" applyAlignment="1">
      <alignment vertical="center" wrapText="1"/>
    </xf>
    <xf numFmtId="2" fontId="17" fillId="2" borderId="0" xfId="0" applyNumberFormat="1" applyFont="1" applyFill="1" applyBorder="1" applyAlignment="1">
      <alignment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 shrinkToFi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center" vertical="center" wrapText="1"/>
    </xf>
    <xf numFmtId="164" fontId="9" fillId="0" borderId="20" xfId="0" applyNumberFormat="1" applyFont="1" applyFill="1" applyBorder="1" applyAlignment="1">
      <alignment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4" fontId="13" fillId="0" borderId="1" xfId="0" applyNumberFormat="1" applyFont="1" applyBorder="1" applyAlignment="1">
      <alignment horizontal="right"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vertical="center" wrapText="1"/>
    </xf>
    <xf numFmtId="0" fontId="12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" fillId="0" borderId="23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6;&#1076;&#1088;&#1103;&#1076;&#1095;&#1080;&#1082;/&#1086;&#1090;&#1095;&#1077;&#1090;%20&#1087;&#1086;%20&#1089;&#1090;&#1072;&#1090;&#1100;&#1103;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2;&#1086;&#1084;%20&#1091;&#1089;&#1083;&#1091;&#1075;&#1080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7">
          <cell r="AE7">
            <v>658508.04</v>
          </cell>
        </row>
        <row r="22">
          <cell r="AE22">
            <v>1172749.56</v>
          </cell>
          <cell r="AI22">
            <v>328020.71999999997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8">
          <cell r="C28">
            <v>101546.54</v>
          </cell>
          <cell r="D28">
            <v>85632.65</v>
          </cell>
          <cell r="G28">
            <v>142308.04</v>
          </cell>
          <cell r="H28">
            <v>122555.2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documents/209/56600da219c70/protokol_sobraniya_universitetskiy_8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documents/209/56600da219c70/protokol_sobraniya_universitetskiy_8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D11" sqref="D11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4" customFormat="1" ht="51.75" customHeight="1" x14ac:dyDescent="0.3">
      <c r="A1" s="119" t="s">
        <v>132</v>
      </c>
      <c r="B1" s="119"/>
      <c r="C1" s="119"/>
      <c r="D1" s="119"/>
    </row>
    <row r="2" spans="1:4" s="14" customFormat="1" x14ac:dyDescent="0.3"/>
    <row r="3" spans="1:4" s="14" customFormat="1" x14ac:dyDescent="0.3">
      <c r="A3" s="120" t="s">
        <v>14</v>
      </c>
      <c r="B3" s="120"/>
      <c r="C3" s="120"/>
      <c r="D3" s="120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3">
      <c r="A7" s="118" t="s">
        <v>15</v>
      </c>
      <c r="B7" s="118"/>
      <c r="C7" s="118"/>
      <c r="D7" s="118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1" t="s">
        <v>206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3">
      <c r="A10" s="118" t="s">
        <v>39</v>
      </c>
      <c r="B10" s="118"/>
      <c r="C10" s="118"/>
      <c r="D10" s="118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3">
      <c r="A12" s="118" t="s">
        <v>19</v>
      </c>
      <c r="B12" s="118"/>
      <c r="C12" s="118"/>
      <c r="D12" s="118"/>
    </row>
    <row r="13" spans="1:4" s="6" customFormat="1" ht="60.75" customHeight="1" x14ac:dyDescent="0.3">
      <c r="A13" s="4" t="s">
        <v>136</v>
      </c>
      <c r="B13" s="7" t="s">
        <v>40</v>
      </c>
      <c r="C13" s="5" t="s">
        <v>5</v>
      </c>
      <c r="D13" s="5" t="s">
        <v>279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1990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3">
      <c r="A22" s="4" t="s">
        <v>149</v>
      </c>
      <c r="B22" s="3" t="s">
        <v>140</v>
      </c>
      <c r="C22" s="8"/>
      <c r="D22" s="8">
        <f>27+68</f>
        <v>95</v>
      </c>
    </row>
    <row r="23" spans="1:4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95</v>
      </c>
    </row>
    <row r="24" spans="1:4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6077.1</v>
      </c>
    </row>
    <row r="26" spans="1:4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6077.1</v>
      </c>
    </row>
    <row r="27" spans="1:4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0</v>
      </c>
    </row>
    <row r="29" spans="1:4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276</v>
      </c>
    </row>
    <row r="30" spans="1:4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1044.5</v>
      </c>
    </row>
    <row r="31" spans="1:4" s="6" customFormat="1" ht="21" customHeight="1" x14ac:dyDescent="0.3">
      <c r="A31" s="4" t="s">
        <v>161</v>
      </c>
      <c r="B31" s="3" t="s">
        <v>158</v>
      </c>
      <c r="C31" s="5" t="s">
        <v>7</v>
      </c>
      <c r="D31" s="5">
        <v>0</v>
      </c>
    </row>
    <row r="32" spans="1:4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209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218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18" t="s">
        <v>30</v>
      </c>
      <c r="B37" s="118"/>
      <c r="C37" s="118"/>
      <c r="D37" s="118"/>
    </row>
    <row r="38" spans="1:4" s="6" customFormat="1" ht="20.100000000000001" customHeight="1" x14ac:dyDescent="0.3">
      <c r="A38" s="4" t="s">
        <v>170</v>
      </c>
      <c r="B38" s="3" t="s">
        <v>31</v>
      </c>
      <c r="C38" s="13" t="s">
        <v>5</v>
      </c>
      <c r="D38" s="22" t="s">
        <v>210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3" t="s">
        <v>5</v>
      </c>
      <c r="D39" s="22" t="s">
        <v>211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3" t="s">
        <v>5</v>
      </c>
      <c r="D40" s="22" t="s">
        <v>211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 xr:uid="{00000000-0004-0000-0000-000000000000}"/>
    <hyperlink ref="D8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topLeftCell="A7" workbookViewId="0">
      <selection activeCell="B83" sqref="B83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5" customFormat="1" ht="48" customHeight="1" x14ac:dyDescent="0.3">
      <c r="A1" s="127" t="s">
        <v>83</v>
      </c>
      <c r="B1" s="127"/>
      <c r="C1" s="127"/>
      <c r="D1" s="127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2" t="s">
        <v>4</v>
      </c>
      <c r="C4" s="8" t="s">
        <v>5</v>
      </c>
      <c r="D4" s="55">
        <v>42460</v>
      </c>
    </row>
    <row r="5" spans="1:4" s="6" customFormat="1" ht="20.100000000000001" customHeight="1" x14ac:dyDescent="0.3">
      <c r="A5" s="118" t="s">
        <v>41</v>
      </c>
      <c r="B5" s="118"/>
      <c r="C5" s="118"/>
      <c r="D5" s="118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219</v>
      </c>
    </row>
    <row r="7" spans="1:4" s="6" customFormat="1" ht="20.100000000000001" customHeight="1" x14ac:dyDescent="0.3">
      <c r="A7" s="118" t="s">
        <v>173</v>
      </c>
      <c r="B7" s="118"/>
      <c r="C7" s="118"/>
      <c r="D7" s="118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212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220</v>
      </c>
    </row>
    <row r="10" spans="1:4" s="6" customFormat="1" ht="20.100000000000001" customHeight="1" x14ac:dyDescent="0.3">
      <c r="A10" s="118" t="s">
        <v>84</v>
      </c>
      <c r="B10" s="118"/>
      <c r="C10" s="118"/>
      <c r="D10" s="118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216</v>
      </c>
    </row>
    <row r="12" spans="1:4" s="6" customFormat="1" ht="20.100000000000001" customHeight="1" x14ac:dyDescent="0.3">
      <c r="A12" s="121" t="s">
        <v>44</v>
      </c>
      <c r="B12" s="121"/>
      <c r="C12" s="121"/>
      <c r="D12" s="121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221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217</v>
      </c>
    </row>
    <row r="15" spans="1:4" s="6" customFormat="1" ht="20.100000000000001" customHeight="1" x14ac:dyDescent="0.3">
      <c r="A15" s="121" t="s">
        <v>47</v>
      </c>
      <c r="B15" s="121"/>
      <c r="C15" s="121"/>
      <c r="D15" s="121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942.5</v>
      </c>
    </row>
    <row r="17" spans="1:4" s="6" customFormat="1" ht="20.100000000000001" customHeight="1" x14ac:dyDescent="0.3">
      <c r="A17" s="118" t="s">
        <v>49</v>
      </c>
      <c r="B17" s="118"/>
      <c r="C17" s="118"/>
      <c r="D17" s="118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3</v>
      </c>
    </row>
    <row r="20" spans="1:4" s="6" customFormat="1" ht="20.100000000000001" customHeight="1" thickBot="1" x14ac:dyDescent="0.35">
      <c r="A20" s="125" t="s">
        <v>85</v>
      </c>
      <c r="B20" s="125"/>
      <c r="C20" s="125"/>
      <c r="D20" s="125"/>
    </row>
    <row r="21" spans="1:4" s="6" customFormat="1" ht="20.100000000000001" customHeight="1" x14ac:dyDescent="0.3">
      <c r="A21" s="122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3">
      <c r="A22" s="123"/>
      <c r="B22" s="3" t="s">
        <v>53</v>
      </c>
      <c r="C22" s="5" t="s">
        <v>5</v>
      </c>
      <c r="D22" s="51" t="s">
        <v>272</v>
      </c>
    </row>
    <row r="23" spans="1:4" s="6" customFormat="1" ht="20.100000000000001" customHeight="1" thickBot="1" x14ac:dyDescent="0.35">
      <c r="A23" s="124"/>
      <c r="B23" s="45" t="s">
        <v>54</v>
      </c>
      <c r="C23" s="31" t="s">
        <v>5</v>
      </c>
      <c r="D23" s="32">
        <v>1988</v>
      </c>
    </row>
    <row r="24" spans="1:4" s="6" customFormat="1" ht="20.100000000000001" customHeight="1" x14ac:dyDescent="0.3">
      <c r="A24" s="122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3">
      <c r="A25" s="123"/>
      <c r="B25" s="3" t="s">
        <v>53</v>
      </c>
      <c r="C25" s="5" t="s">
        <v>5</v>
      </c>
      <c r="D25" s="51" t="s">
        <v>272</v>
      </c>
    </row>
    <row r="26" spans="1:4" s="6" customFormat="1" ht="20.100000000000001" customHeight="1" thickBot="1" x14ac:dyDescent="0.35">
      <c r="A26" s="123"/>
      <c r="B26" s="60" t="s">
        <v>54</v>
      </c>
      <c r="C26" s="25" t="s">
        <v>5</v>
      </c>
      <c r="D26" s="32">
        <v>1988</v>
      </c>
    </row>
    <row r="27" spans="1:4" s="6" customFormat="1" ht="20.100000000000001" customHeight="1" x14ac:dyDescent="0.3">
      <c r="A27" s="122">
        <v>13</v>
      </c>
      <c r="B27" s="56" t="s">
        <v>52</v>
      </c>
      <c r="C27" s="27" t="s">
        <v>5</v>
      </c>
      <c r="D27" s="28">
        <v>3</v>
      </c>
    </row>
    <row r="28" spans="1:4" s="6" customFormat="1" ht="20.100000000000001" customHeight="1" x14ac:dyDescent="0.3">
      <c r="A28" s="123"/>
      <c r="B28" s="3" t="s">
        <v>53</v>
      </c>
      <c r="C28" s="5" t="s">
        <v>5</v>
      </c>
      <c r="D28" s="51" t="s">
        <v>272</v>
      </c>
    </row>
    <row r="29" spans="1:4" s="6" customFormat="1" ht="20.100000000000001" customHeight="1" thickBot="1" x14ac:dyDescent="0.35">
      <c r="A29" s="123"/>
      <c r="B29" s="60" t="s">
        <v>54</v>
      </c>
      <c r="C29" s="25" t="s">
        <v>5</v>
      </c>
      <c r="D29" s="32">
        <v>1988</v>
      </c>
    </row>
    <row r="30" spans="1:4" s="6" customFormat="1" ht="20.100000000000001" customHeight="1" thickBot="1" x14ac:dyDescent="0.35">
      <c r="A30" s="126" t="s">
        <v>55</v>
      </c>
      <c r="B30" s="126"/>
      <c r="C30" s="126"/>
      <c r="D30" s="126"/>
    </row>
    <row r="31" spans="1:4" s="6" customFormat="1" ht="20.100000000000001" customHeight="1" x14ac:dyDescent="0.3">
      <c r="A31" s="122">
        <v>13</v>
      </c>
      <c r="B31" s="56" t="s">
        <v>56</v>
      </c>
      <c r="C31" s="27" t="s">
        <v>5</v>
      </c>
      <c r="D31" s="28" t="s">
        <v>274</v>
      </c>
    </row>
    <row r="32" spans="1:4" s="6" customFormat="1" ht="36" customHeight="1" x14ac:dyDescent="0.3">
      <c r="A32" s="123"/>
      <c r="B32" s="7" t="s">
        <v>57</v>
      </c>
      <c r="C32" s="5" t="s">
        <v>5</v>
      </c>
      <c r="D32" s="29" t="s">
        <v>280</v>
      </c>
    </row>
    <row r="33" spans="1:4" s="6" customFormat="1" ht="36.75" customHeight="1" x14ac:dyDescent="0.3">
      <c r="A33" s="123"/>
      <c r="B33" s="3" t="s">
        <v>58</v>
      </c>
      <c r="C33" s="5" t="s">
        <v>5</v>
      </c>
      <c r="D33" s="51"/>
    </row>
    <row r="34" spans="1:4" s="6" customFormat="1" ht="20.100000000000001" customHeight="1" x14ac:dyDescent="0.3">
      <c r="A34" s="123"/>
      <c r="B34" s="3" t="s">
        <v>59</v>
      </c>
      <c r="C34" s="5" t="s">
        <v>5</v>
      </c>
      <c r="D34" s="51" t="s">
        <v>275</v>
      </c>
    </row>
    <row r="35" spans="1:4" s="6" customFormat="1" ht="20.100000000000001" customHeight="1" x14ac:dyDescent="0.3">
      <c r="A35" s="123"/>
      <c r="B35" s="3" t="s">
        <v>60</v>
      </c>
      <c r="C35" s="5" t="s">
        <v>5</v>
      </c>
      <c r="D35" s="43"/>
    </row>
    <row r="36" spans="1:4" s="6" customFormat="1" ht="20.100000000000001" customHeight="1" thickBot="1" x14ac:dyDescent="0.35">
      <c r="A36" s="124"/>
      <c r="B36" s="59" t="s">
        <v>61</v>
      </c>
      <c r="C36" s="31" t="s">
        <v>5</v>
      </c>
      <c r="D36" s="37"/>
    </row>
    <row r="37" spans="1:4" ht="15.75" customHeight="1" x14ac:dyDescent="0.3">
      <c r="A37" s="122">
        <v>14</v>
      </c>
      <c r="B37" s="56" t="s">
        <v>56</v>
      </c>
      <c r="C37" s="27" t="s">
        <v>5</v>
      </c>
      <c r="D37" s="28" t="s">
        <v>244</v>
      </c>
    </row>
    <row r="38" spans="1:4" ht="31.2" x14ac:dyDescent="0.3">
      <c r="A38" s="123"/>
      <c r="B38" s="7" t="s">
        <v>57</v>
      </c>
      <c r="C38" s="5" t="s">
        <v>5</v>
      </c>
      <c r="D38" s="29" t="s">
        <v>280</v>
      </c>
    </row>
    <row r="39" spans="1:4" x14ac:dyDescent="0.3">
      <c r="A39" s="123"/>
      <c r="B39" s="3" t="s">
        <v>58</v>
      </c>
      <c r="C39" s="5" t="s">
        <v>5</v>
      </c>
      <c r="D39" s="51"/>
    </row>
    <row r="40" spans="1:4" ht="15.75" customHeight="1" x14ac:dyDescent="0.3">
      <c r="A40" s="123"/>
      <c r="B40" s="3" t="s">
        <v>59</v>
      </c>
      <c r="C40" s="5" t="s">
        <v>5</v>
      </c>
      <c r="D40" s="51" t="s">
        <v>275</v>
      </c>
    </row>
    <row r="41" spans="1:4" x14ac:dyDescent="0.3">
      <c r="A41" s="123"/>
      <c r="B41" s="3" t="s">
        <v>60</v>
      </c>
      <c r="C41" s="5" t="s">
        <v>5</v>
      </c>
      <c r="D41" s="43"/>
    </row>
    <row r="42" spans="1:4" ht="15.75" customHeight="1" thickBot="1" x14ac:dyDescent="0.35">
      <c r="A42" s="124"/>
      <c r="B42" s="59" t="s">
        <v>61</v>
      </c>
      <c r="C42" s="31" t="s">
        <v>5</v>
      </c>
      <c r="D42" s="37"/>
    </row>
    <row r="43" spans="1:4" x14ac:dyDescent="0.3">
      <c r="A43" s="122">
        <v>15</v>
      </c>
      <c r="B43" s="56" t="s">
        <v>56</v>
      </c>
      <c r="C43" s="27" t="s">
        <v>5</v>
      </c>
      <c r="D43" s="28" t="s">
        <v>255</v>
      </c>
    </row>
    <row r="44" spans="1:4" ht="15.75" customHeight="1" x14ac:dyDescent="0.3">
      <c r="A44" s="123"/>
      <c r="B44" s="7" t="s">
        <v>57</v>
      </c>
      <c r="C44" s="5" t="s">
        <v>5</v>
      </c>
      <c r="D44" s="29" t="s">
        <v>280</v>
      </c>
    </row>
    <row r="45" spans="1:4" x14ac:dyDescent="0.3">
      <c r="A45" s="123"/>
      <c r="B45" s="3" t="s">
        <v>58</v>
      </c>
      <c r="C45" s="5" t="s">
        <v>5</v>
      </c>
      <c r="D45" s="51"/>
    </row>
    <row r="46" spans="1:4" ht="15.75" customHeight="1" x14ac:dyDescent="0.3">
      <c r="A46" s="123"/>
      <c r="B46" s="3" t="s">
        <v>59</v>
      </c>
      <c r="C46" s="5" t="s">
        <v>5</v>
      </c>
      <c r="D46" s="51" t="s">
        <v>275</v>
      </c>
    </row>
    <row r="47" spans="1:4" x14ac:dyDescent="0.3">
      <c r="A47" s="123"/>
      <c r="B47" s="3" t="s">
        <v>60</v>
      </c>
      <c r="C47" s="5" t="s">
        <v>5</v>
      </c>
      <c r="D47" s="43"/>
    </row>
    <row r="48" spans="1:4" ht="15.75" customHeight="1" thickBot="1" x14ac:dyDescent="0.35">
      <c r="A48" s="124"/>
      <c r="B48" s="59" t="s">
        <v>61</v>
      </c>
      <c r="C48" s="31" t="s">
        <v>5</v>
      </c>
      <c r="D48" s="37"/>
    </row>
    <row r="49" spans="1:4" ht="15.75" customHeight="1" x14ac:dyDescent="0.3">
      <c r="A49" s="121" t="s">
        <v>62</v>
      </c>
      <c r="B49" s="121"/>
      <c r="C49" s="121"/>
      <c r="D49" s="121"/>
    </row>
    <row r="50" spans="1:4" x14ac:dyDescent="0.3">
      <c r="A50" s="4">
        <v>17</v>
      </c>
      <c r="B50" s="7" t="s">
        <v>63</v>
      </c>
      <c r="C50" s="5" t="s">
        <v>5</v>
      </c>
      <c r="D50" s="5" t="s">
        <v>215</v>
      </c>
    </row>
    <row r="51" spans="1:4" ht="15.75" customHeight="1" x14ac:dyDescent="0.3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3">
      <c r="A52" s="121" t="s">
        <v>65</v>
      </c>
      <c r="B52" s="121"/>
      <c r="C52" s="121"/>
      <c r="D52" s="121"/>
    </row>
    <row r="53" spans="1:4" ht="15.75" customHeight="1" x14ac:dyDescent="0.3">
      <c r="A53" s="4">
        <v>19</v>
      </c>
      <c r="B53" s="3" t="s">
        <v>66</v>
      </c>
      <c r="C53" s="5" t="s">
        <v>5</v>
      </c>
      <c r="D53" s="5" t="s">
        <v>215</v>
      </c>
    </row>
    <row r="54" spans="1:4" x14ac:dyDescent="0.3">
      <c r="A54" s="121" t="s">
        <v>67</v>
      </c>
      <c r="B54" s="121"/>
      <c r="C54" s="121"/>
      <c r="D54" s="121"/>
    </row>
    <row r="55" spans="1:4" ht="15.75" customHeight="1" x14ac:dyDescent="0.3">
      <c r="A55" s="4">
        <v>20</v>
      </c>
      <c r="B55" s="7" t="s">
        <v>68</v>
      </c>
      <c r="C55" s="5" t="s">
        <v>5</v>
      </c>
      <c r="D55" s="8" t="s">
        <v>223</v>
      </c>
    </row>
    <row r="56" spans="1:4" x14ac:dyDescent="0.3">
      <c r="A56" s="121" t="s">
        <v>69</v>
      </c>
      <c r="B56" s="121"/>
      <c r="C56" s="121"/>
      <c r="D56" s="121"/>
    </row>
    <row r="57" spans="1:4" ht="15.75" customHeight="1" x14ac:dyDescent="0.3">
      <c r="A57" s="4">
        <v>21</v>
      </c>
      <c r="B57" s="7" t="s">
        <v>70</v>
      </c>
      <c r="C57" s="5" t="s">
        <v>5</v>
      </c>
      <c r="D57" s="8" t="s">
        <v>214</v>
      </c>
    </row>
    <row r="58" spans="1:4" x14ac:dyDescent="0.3">
      <c r="A58" s="118" t="s">
        <v>71</v>
      </c>
      <c r="B58" s="118"/>
      <c r="C58" s="118"/>
      <c r="D58" s="118"/>
    </row>
    <row r="59" spans="1:4" x14ac:dyDescent="0.3">
      <c r="A59" s="4">
        <v>22</v>
      </c>
      <c r="B59" s="7" t="s">
        <v>72</v>
      </c>
      <c r="C59" s="5" t="s">
        <v>5</v>
      </c>
      <c r="D59" s="8" t="s">
        <v>214</v>
      </c>
    </row>
    <row r="60" spans="1:4" ht="15.75" customHeight="1" x14ac:dyDescent="0.3">
      <c r="A60" s="4">
        <v>23</v>
      </c>
      <c r="B60" s="7" t="s">
        <v>73</v>
      </c>
      <c r="C60" s="5" t="s">
        <v>29</v>
      </c>
      <c r="D60" s="5"/>
    </row>
    <row r="61" spans="1:4" x14ac:dyDescent="0.3">
      <c r="A61" s="121" t="s">
        <v>74</v>
      </c>
      <c r="B61" s="121"/>
      <c r="C61" s="121"/>
      <c r="D61" s="121"/>
    </row>
    <row r="62" spans="1:4" ht="15.75" customHeight="1" x14ac:dyDescent="0.3">
      <c r="A62" s="4">
        <v>24</v>
      </c>
      <c r="B62" s="7" t="s">
        <v>75</v>
      </c>
      <c r="C62" s="5" t="s">
        <v>5</v>
      </c>
      <c r="D62" s="5" t="s">
        <v>213</v>
      </c>
    </row>
    <row r="63" spans="1:4" x14ac:dyDescent="0.3">
      <c r="A63" s="121" t="s">
        <v>76</v>
      </c>
      <c r="B63" s="121"/>
      <c r="C63" s="121"/>
      <c r="D63" s="121"/>
    </row>
    <row r="64" spans="1:4" ht="15.75" customHeight="1" x14ac:dyDescent="0.3">
      <c r="A64" s="4">
        <v>25</v>
      </c>
      <c r="B64" s="3" t="s">
        <v>77</v>
      </c>
      <c r="C64" s="5" t="s">
        <v>5</v>
      </c>
      <c r="D64" s="23" t="s">
        <v>224</v>
      </c>
    </row>
    <row r="65" spans="1:4" x14ac:dyDescent="0.3">
      <c r="A65" s="121" t="s">
        <v>78</v>
      </c>
      <c r="B65" s="121"/>
      <c r="C65" s="121"/>
      <c r="D65" s="121"/>
    </row>
    <row r="66" spans="1:4" ht="15.75" customHeight="1" x14ac:dyDescent="0.3">
      <c r="A66" s="4">
        <v>26</v>
      </c>
      <c r="B66" s="3" t="s">
        <v>79</v>
      </c>
      <c r="C66" s="5" t="s">
        <v>5</v>
      </c>
      <c r="D66" s="5" t="s">
        <v>213</v>
      </c>
    </row>
    <row r="67" spans="1:4" x14ac:dyDescent="0.3">
      <c r="A67" s="121" t="s">
        <v>80</v>
      </c>
      <c r="B67" s="121"/>
      <c r="C67" s="121"/>
      <c r="D67" s="121"/>
    </row>
    <row r="68" spans="1:4" ht="15.75" customHeight="1" x14ac:dyDescent="0.3">
      <c r="A68" s="4">
        <v>27</v>
      </c>
      <c r="B68" s="3" t="s">
        <v>81</v>
      </c>
      <c r="C68" s="5" t="s">
        <v>5</v>
      </c>
      <c r="D68" s="8" t="s">
        <v>225</v>
      </c>
    </row>
    <row r="69" spans="1:4" x14ac:dyDescent="0.3">
      <c r="A69" s="118" t="s">
        <v>86</v>
      </c>
      <c r="B69" s="118"/>
      <c r="C69" s="118"/>
      <c r="D69" s="118"/>
    </row>
    <row r="70" spans="1:4" x14ac:dyDescent="0.3">
      <c r="A70" s="4">
        <v>28</v>
      </c>
      <c r="B70" s="3" t="s">
        <v>82</v>
      </c>
      <c r="C70" s="5" t="s">
        <v>5</v>
      </c>
      <c r="D70" s="5" t="s">
        <v>213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topLeftCell="A31" zoomScaleNormal="100" workbookViewId="0">
      <selection activeCell="D63" sqref="D63"/>
    </sheetView>
  </sheetViews>
  <sheetFormatPr defaultColWidth="9.109375" defaultRowHeight="15.6" x14ac:dyDescent="0.3"/>
  <cols>
    <col min="1" max="1" width="5.88671875" style="24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19" t="s">
        <v>90</v>
      </c>
      <c r="B1" s="119"/>
      <c r="C1" s="119"/>
      <c r="D1" s="119"/>
    </row>
    <row r="2" spans="1:4" ht="16.2" thickBot="1" x14ac:dyDescent="0.35"/>
    <row r="3" spans="1:4" ht="35.1" customHeight="1" x14ac:dyDescent="0.3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5">
      <c r="A4" s="30"/>
      <c r="B4" s="36" t="s">
        <v>4</v>
      </c>
      <c r="C4" s="31" t="s">
        <v>5</v>
      </c>
      <c r="D4" s="37">
        <v>43190</v>
      </c>
    </row>
    <row r="5" spans="1:4" s="6" customFormat="1" ht="51.75" customHeight="1" x14ac:dyDescent="0.3">
      <c r="A5" s="122">
        <v>1</v>
      </c>
      <c r="B5" s="26" t="s">
        <v>87</v>
      </c>
      <c r="C5" s="27" t="s">
        <v>5</v>
      </c>
      <c r="D5" s="28" t="s">
        <v>226</v>
      </c>
    </row>
    <row r="6" spans="1:4" s="6" customFormat="1" ht="20.100000000000001" customHeight="1" x14ac:dyDescent="0.3">
      <c r="A6" s="123"/>
      <c r="B6" s="7" t="s">
        <v>59</v>
      </c>
      <c r="C6" s="5" t="s">
        <v>5</v>
      </c>
      <c r="D6" s="29" t="s">
        <v>227</v>
      </c>
    </row>
    <row r="7" spans="1:4" s="6" customFormat="1" ht="36.75" customHeight="1" x14ac:dyDescent="0.3">
      <c r="A7" s="123"/>
      <c r="B7" s="7" t="s">
        <v>88</v>
      </c>
      <c r="C7" s="5" t="s">
        <v>13</v>
      </c>
      <c r="D7" s="54" t="s">
        <v>271</v>
      </c>
    </row>
    <row r="8" spans="1:4" s="6" customFormat="1" ht="32.25" customHeight="1" x14ac:dyDescent="0.3">
      <c r="A8" s="123"/>
      <c r="B8" s="3" t="s">
        <v>175</v>
      </c>
      <c r="C8" s="5" t="s">
        <v>5</v>
      </c>
      <c r="D8" s="29"/>
    </row>
    <row r="9" spans="1:4" s="6" customFormat="1" ht="34.5" customHeight="1" x14ac:dyDescent="0.3">
      <c r="A9" s="123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3">
      <c r="A10" s="123"/>
      <c r="B10" s="3" t="s">
        <v>177</v>
      </c>
      <c r="C10" s="5" t="s">
        <v>5</v>
      </c>
      <c r="D10" s="29" t="s">
        <v>242</v>
      </c>
    </row>
    <row r="11" spans="1:4" s="6" customFormat="1" ht="20.100000000000001" customHeight="1" thickBot="1" x14ac:dyDescent="0.35">
      <c r="A11" s="124"/>
      <c r="B11" s="52" t="s">
        <v>89</v>
      </c>
      <c r="C11" s="31" t="s">
        <v>5</v>
      </c>
      <c r="D11" s="32" t="s">
        <v>262</v>
      </c>
    </row>
    <row r="12" spans="1:4" s="6" customFormat="1" ht="46.8" x14ac:dyDescent="0.3">
      <c r="A12" s="122">
        <v>2</v>
      </c>
      <c r="B12" s="26" t="s">
        <v>87</v>
      </c>
      <c r="C12" s="27" t="s">
        <v>5</v>
      </c>
      <c r="D12" s="28" t="s">
        <v>228</v>
      </c>
    </row>
    <row r="13" spans="1:4" s="6" customFormat="1" x14ac:dyDescent="0.3">
      <c r="A13" s="123"/>
      <c r="B13" s="7" t="s">
        <v>59</v>
      </c>
      <c r="C13" s="5" t="s">
        <v>5</v>
      </c>
      <c r="D13" s="29" t="s">
        <v>227</v>
      </c>
    </row>
    <row r="14" spans="1:4" s="6" customFormat="1" ht="28.8" x14ac:dyDescent="0.3">
      <c r="A14" s="123"/>
      <c r="B14" s="7" t="s">
        <v>88</v>
      </c>
      <c r="C14" s="5" t="s">
        <v>13</v>
      </c>
      <c r="D14" s="54" t="s">
        <v>271</v>
      </c>
    </row>
    <row r="15" spans="1:4" ht="31.2" x14ac:dyDescent="0.3">
      <c r="A15" s="123"/>
      <c r="B15" s="3" t="s">
        <v>175</v>
      </c>
      <c r="C15" s="5" t="s">
        <v>5</v>
      </c>
      <c r="D15" s="29"/>
    </row>
    <row r="16" spans="1:4" ht="31.2" x14ac:dyDescent="0.3">
      <c r="A16" s="123"/>
      <c r="B16" s="3" t="s">
        <v>176</v>
      </c>
      <c r="C16" s="5" t="s">
        <v>5</v>
      </c>
      <c r="D16" s="29" t="s">
        <v>17</v>
      </c>
    </row>
    <row r="17" spans="1:4" x14ac:dyDescent="0.3">
      <c r="A17" s="123"/>
      <c r="B17" s="3" t="s">
        <v>177</v>
      </c>
      <c r="C17" s="5" t="s">
        <v>5</v>
      </c>
      <c r="D17" s="29" t="s">
        <v>242</v>
      </c>
    </row>
    <row r="18" spans="1:4" ht="16.2" thickBot="1" x14ac:dyDescent="0.35">
      <c r="A18" s="124"/>
      <c r="B18" s="52" t="s">
        <v>89</v>
      </c>
      <c r="C18" s="31" t="s">
        <v>5</v>
      </c>
      <c r="D18" s="32" t="s">
        <v>262</v>
      </c>
    </row>
    <row r="19" spans="1:4" x14ac:dyDescent="0.3">
      <c r="A19" s="122">
        <v>3</v>
      </c>
      <c r="B19" s="26" t="s">
        <v>87</v>
      </c>
      <c r="C19" s="27" t="s">
        <v>5</v>
      </c>
      <c r="D19" s="28" t="s">
        <v>229</v>
      </c>
    </row>
    <row r="20" spans="1:4" x14ac:dyDescent="0.3">
      <c r="A20" s="123"/>
      <c r="B20" s="7" t="s">
        <v>59</v>
      </c>
      <c r="C20" s="5" t="s">
        <v>5</v>
      </c>
      <c r="D20" s="29" t="s">
        <v>237</v>
      </c>
    </row>
    <row r="21" spans="1:4" ht="28.8" x14ac:dyDescent="0.3">
      <c r="A21" s="123"/>
      <c r="B21" s="7" t="s">
        <v>88</v>
      </c>
      <c r="C21" s="5" t="s">
        <v>13</v>
      </c>
      <c r="D21" s="54" t="s">
        <v>271</v>
      </c>
    </row>
    <row r="22" spans="1:4" ht="31.2" x14ac:dyDescent="0.3">
      <c r="A22" s="123"/>
      <c r="B22" s="3" t="s">
        <v>175</v>
      </c>
      <c r="C22" s="5" t="s">
        <v>5</v>
      </c>
      <c r="D22" s="29"/>
    </row>
    <row r="23" spans="1:4" ht="31.2" x14ac:dyDescent="0.3">
      <c r="A23" s="123"/>
      <c r="B23" s="3" t="s">
        <v>176</v>
      </c>
      <c r="C23" s="5" t="s">
        <v>5</v>
      </c>
      <c r="D23" s="29" t="s">
        <v>17</v>
      </c>
    </row>
    <row r="24" spans="1:4" x14ac:dyDescent="0.3">
      <c r="A24" s="123"/>
      <c r="B24" s="3" t="s">
        <v>177</v>
      </c>
      <c r="C24" s="5" t="s">
        <v>5</v>
      </c>
      <c r="D24" s="29" t="s">
        <v>242</v>
      </c>
    </row>
    <row r="25" spans="1:4" ht="16.2" thickBot="1" x14ac:dyDescent="0.35">
      <c r="A25" s="124"/>
      <c r="B25" s="52" t="s">
        <v>89</v>
      </c>
      <c r="C25" s="31" t="s">
        <v>5</v>
      </c>
      <c r="D25" s="32" t="s">
        <v>262</v>
      </c>
    </row>
    <row r="26" spans="1:4" ht="31.2" x14ac:dyDescent="0.3">
      <c r="A26" s="122">
        <v>4</v>
      </c>
      <c r="B26" s="26" t="s">
        <v>87</v>
      </c>
      <c r="C26" s="27" t="s">
        <v>5</v>
      </c>
      <c r="D26" s="28" t="s">
        <v>230</v>
      </c>
    </row>
    <row r="27" spans="1:4" x14ac:dyDescent="0.3">
      <c r="A27" s="123"/>
      <c r="B27" s="7" t="s">
        <v>59</v>
      </c>
      <c r="C27" s="5" t="s">
        <v>5</v>
      </c>
      <c r="D27" s="29" t="s">
        <v>237</v>
      </c>
    </row>
    <row r="28" spans="1:4" ht="28.8" x14ac:dyDescent="0.3">
      <c r="A28" s="123"/>
      <c r="B28" s="7" t="s">
        <v>88</v>
      </c>
      <c r="C28" s="5" t="s">
        <v>13</v>
      </c>
      <c r="D28" s="54" t="s">
        <v>271</v>
      </c>
    </row>
    <row r="29" spans="1:4" ht="31.2" x14ac:dyDescent="0.3">
      <c r="A29" s="123"/>
      <c r="B29" s="3" t="s">
        <v>175</v>
      </c>
      <c r="C29" s="5" t="s">
        <v>5</v>
      </c>
      <c r="D29" s="29"/>
    </row>
    <row r="30" spans="1:4" ht="31.2" x14ac:dyDescent="0.3">
      <c r="A30" s="123"/>
      <c r="B30" s="3" t="s">
        <v>176</v>
      </c>
      <c r="C30" s="5" t="s">
        <v>5</v>
      </c>
      <c r="D30" s="29" t="s">
        <v>17</v>
      </c>
    </row>
    <row r="31" spans="1:4" x14ac:dyDescent="0.3">
      <c r="A31" s="123"/>
      <c r="B31" s="3" t="s">
        <v>177</v>
      </c>
      <c r="C31" s="5" t="s">
        <v>5</v>
      </c>
      <c r="D31" s="29" t="s">
        <v>259</v>
      </c>
    </row>
    <row r="32" spans="1:4" ht="16.2" thickBot="1" x14ac:dyDescent="0.35">
      <c r="A32" s="124"/>
      <c r="B32" s="52" t="s">
        <v>89</v>
      </c>
      <c r="C32" s="31" t="s">
        <v>5</v>
      </c>
      <c r="D32" s="32" t="s">
        <v>262</v>
      </c>
    </row>
    <row r="33" spans="1:4" ht="31.2" x14ac:dyDescent="0.3">
      <c r="A33" s="122">
        <v>5</v>
      </c>
      <c r="B33" s="26" t="s">
        <v>87</v>
      </c>
      <c r="C33" s="27" t="s">
        <v>5</v>
      </c>
      <c r="D33" s="28" t="s">
        <v>231</v>
      </c>
    </row>
    <row r="34" spans="1:4" x14ac:dyDescent="0.3">
      <c r="A34" s="123"/>
      <c r="B34" s="7" t="s">
        <v>59</v>
      </c>
      <c r="C34" s="5" t="s">
        <v>5</v>
      </c>
      <c r="D34" s="29"/>
    </row>
    <row r="35" spans="1:4" ht="28.8" x14ac:dyDescent="0.3">
      <c r="A35" s="123"/>
      <c r="B35" s="7" t="s">
        <v>88</v>
      </c>
      <c r="C35" s="5" t="s">
        <v>13</v>
      </c>
      <c r="D35" s="54" t="s">
        <v>271</v>
      </c>
    </row>
    <row r="36" spans="1:4" ht="31.2" x14ac:dyDescent="0.3">
      <c r="A36" s="123"/>
      <c r="B36" s="3" t="s">
        <v>175</v>
      </c>
      <c r="C36" s="5" t="s">
        <v>5</v>
      </c>
      <c r="D36" s="29"/>
    </row>
    <row r="37" spans="1:4" ht="31.2" x14ac:dyDescent="0.3">
      <c r="A37" s="123"/>
      <c r="B37" s="3" t="s">
        <v>176</v>
      </c>
      <c r="C37" s="5" t="s">
        <v>5</v>
      </c>
      <c r="D37" s="29" t="s">
        <v>17</v>
      </c>
    </row>
    <row r="38" spans="1:4" x14ac:dyDescent="0.3">
      <c r="A38" s="123"/>
      <c r="B38" s="3" t="s">
        <v>177</v>
      </c>
      <c r="C38" s="5" t="s">
        <v>5</v>
      </c>
      <c r="D38" s="29" t="s">
        <v>242</v>
      </c>
    </row>
    <row r="39" spans="1:4" ht="16.2" thickBot="1" x14ac:dyDescent="0.35">
      <c r="A39" s="124"/>
      <c r="B39" s="52" t="s">
        <v>89</v>
      </c>
      <c r="C39" s="31" t="s">
        <v>5</v>
      </c>
      <c r="D39" s="32" t="s">
        <v>262</v>
      </c>
    </row>
    <row r="40" spans="1:4" ht="46.8" x14ac:dyDescent="0.3">
      <c r="A40" s="122">
        <v>6</v>
      </c>
      <c r="B40" s="26" t="s">
        <v>87</v>
      </c>
      <c r="C40" s="27" t="s">
        <v>5</v>
      </c>
      <c r="D40" s="28" t="s">
        <v>232</v>
      </c>
    </row>
    <row r="41" spans="1:4" x14ac:dyDescent="0.3">
      <c r="A41" s="123"/>
      <c r="B41" s="7" t="s">
        <v>59</v>
      </c>
      <c r="C41" s="5" t="s">
        <v>5</v>
      </c>
      <c r="D41" s="29" t="s">
        <v>238</v>
      </c>
    </row>
    <row r="42" spans="1:4" ht="28.8" x14ac:dyDescent="0.3">
      <c r="A42" s="123"/>
      <c r="B42" s="7" t="s">
        <v>88</v>
      </c>
      <c r="C42" s="5" t="s">
        <v>13</v>
      </c>
      <c r="D42" s="54" t="s">
        <v>271</v>
      </c>
    </row>
    <row r="43" spans="1:4" ht="31.2" x14ac:dyDescent="0.3">
      <c r="A43" s="123"/>
      <c r="B43" s="3" t="s">
        <v>175</v>
      </c>
      <c r="C43" s="5" t="s">
        <v>5</v>
      </c>
      <c r="D43" s="29"/>
    </row>
    <row r="44" spans="1:4" ht="31.2" x14ac:dyDescent="0.3">
      <c r="A44" s="123"/>
      <c r="B44" s="3" t="s">
        <v>176</v>
      </c>
      <c r="C44" s="5" t="s">
        <v>5</v>
      </c>
      <c r="D44" s="29" t="s">
        <v>17</v>
      </c>
    </row>
    <row r="45" spans="1:4" x14ac:dyDescent="0.3">
      <c r="A45" s="123"/>
      <c r="B45" s="3" t="s">
        <v>177</v>
      </c>
      <c r="C45" s="5" t="s">
        <v>5</v>
      </c>
      <c r="D45" s="29" t="s">
        <v>242</v>
      </c>
    </row>
    <row r="46" spans="1:4" ht="16.2" thickBot="1" x14ac:dyDescent="0.35">
      <c r="A46" s="124"/>
      <c r="B46" s="52" t="s">
        <v>89</v>
      </c>
      <c r="C46" s="31" t="s">
        <v>5</v>
      </c>
      <c r="D46" s="32" t="s">
        <v>262</v>
      </c>
    </row>
    <row r="47" spans="1:4" x14ac:dyDescent="0.3">
      <c r="A47" s="122">
        <v>7</v>
      </c>
      <c r="B47" s="26" t="s">
        <v>87</v>
      </c>
      <c r="C47" s="27" t="s">
        <v>5</v>
      </c>
      <c r="D47" s="28" t="s">
        <v>233</v>
      </c>
    </row>
    <row r="48" spans="1:4" x14ac:dyDescent="0.3">
      <c r="A48" s="123"/>
      <c r="B48" s="7" t="s">
        <v>59</v>
      </c>
      <c r="C48" s="5" t="s">
        <v>5</v>
      </c>
      <c r="D48" s="29" t="s">
        <v>239</v>
      </c>
    </row>
    <row r="49" spans="1:4" ht="28.8" x14ac:dyDescent="0.3">
      <c r="A49" s="123"/>
      <c r="B49" s="7" t="s">
        <v>88</v>
      </c>
      <c r="C49" s="5" t="s">
        <v>13</v>
      </c>
      <c r="D49" s="54" t="s">
        <v>271</v>
      </c>
    </row>
    <row r="50" spans="1:4" ht="31.2" x14ac:dyDescent="0.3">
      <c r="A50" s="123"/>
      <c r="B50" s="3" t="s">
        <v>175</v>
      </c>
      <c r="C50" s="5" t="s">
        <v>5</v>
      </c>
      <c r="D50" s="29"/>
    </row>
    <row r="51" spans="1:4" ht="31.2" x14ac:dyDescent="0.3">
      <c r="A51" s="123"/>
      <c r="B51" s="3" t="s">
        <v>176</v>
      </c>
      <c r="C51" s="5" t="s">
        <v>5</v>
      </c>
      <c r="D51" s="29" t="s">
        <v>17</v>
      </c>
    </row>
    <row r="52" spans="1:4" x14ac:dyDescent="0.3">
      <c r="A52" s="123"/>
      <c r="B52" s="3" t="s">
        <v>177</v>
      </c>
      <c r="C52" s="5" t="s">
        <v>5</v>
      </c>
      <c r="D52" s="29" t="s">
        <v>242</v>
      </c>
    </row>
    <row r="53" spans="1:4" ht="16.2" thickBot="1" x14ac:dyDescent="0.35">
      <c r="A53" s="124"/>
      <c r="B53" s="52" t="s">
        <v>89</v>
      </c>
      <c r="C53" s="31" t="s">
        <v>5</v>
      </c>
      <c r="D53" s="32" t="s">
        <v>262</v>
      </c>
    </row>
    <row r="54" spans="1:4" x14ac:dyDescent="0.3">
      <c r="A54" s="122">
        <v>8</v>
      </c>
      <c r="B54" s="26" t="s">
        <v>87</v>
      </c>
      <c r="C54" s="27" t="s">
        <v>5</v>
      </c>
      <c r="D54" s="28" t="s">
        <v>234</v>
      </c>
    </row>
    <row r="55" spans="1:4" x14ac:dyDescent="0.3">
      <c r="A55" s="123"/>
      <c r="B55" s="7" t="s">
        <v>59</v>
      </c>
      <c r="C55" s="5" t="s">
        <v>5</v>
      </c>
      <c r="D55" s="29" t="s">
        <v>237</v>
      </c>
    </row>
    <row r="56" spans="1:4" ht="28.8" x14ac:dyDescent="0.3">
      <c r="A56" s="123"/>
      <c r="B56" s="7" t="s">
        <v>88</v>
      </c>
      <c r="C56" s="5" t="s">
        <v>13</v>
      </c>
      <c r="D56" s="54" t="s">
        <v>271</v>
      </c>
    </row>
    <row r="57" spans="1:4" ht="31.2" x14ac:dyDescent="0.3">
      <c r="A57" s="123"/>
      <c r="B57" s="3" t="s">
        <v>175</v>
      </c>
      <c r="C57" s="5" t="s">
        <v>5</v>
      </c>
      <c r="D57" s="29"/>
    </row>
    <row r="58" spans="1:4" ht="31.2" x14ac:dyDescent="0.3">
      <c r="A58" s="123"/>
      <c r="B58" s="3" t="s">
        <v>176</v>
      </c>
      <c r="C58" s="5" t="s">
        <v>5</v>
      </c>
      <c r="D58" s="29" t="s">
        <v>17</v>
      </c>
    </row>
    <row r="59" spans="1:4" x14ac:dyDescent="0.3">
      <c r="A59" s="123"/>
      <c r="B59" s="3" t="s">
        <v>177</v>
      </c>
      <c r="C59" s="5" t="s">
        <v>5</v>
      </c>
      <c r="D59" s="29" t="s">
        <v>243</v>
      </c>
    </row>
    <row r="60" spans="1:4" ht="16.2" thickBot="1" x14ac:dyDescent="0.35">
      <c r="A60" s="124"/>
      <c r="B60" s="52" t="s">
        <v>89</v>
      </c>
      <c r="C60" s="31" t="s">
        <v>5</v>
      </c>
      <c r="D60" s="32" t="s">
        <v>262</v>
      </c>
    </row>
    <row r="61" spans="1:4" x14ac:dyDescent="0.3">
      <c r="A61" s="122">
        <v>9</v>
      </c>
      <c r="B61" s="26" t="s">
        <v>87</v>
      </c>
      <c r="C61" s="27" t="s">
        <v>5</v>
      </c>
      <c r="D61" s="28" t="s">
        <v>235</v>
      </c>
    </row>
    <row r="62" spans="1:4" x14ac:dyDescent="0.3">
      <c r="A62" s="123"/>
      <c r="B62" s="7" t="s">
        <v>59</v>
      </c>
      <c r="C62" s="5" t="s">
        <v>5</v>
      </c>
      <c r="D62" s="29" t="s">
        <v>240</v>
      </c>
    </row>
    <row r="63" spans="1:4" ht="28.8" x14ac:dyDescent="0.3">
      <c r="A63" s="123"/>
      <c r="B63" s="7" t="s">
        <v>88</v>
      </c>
      <c r="C63" s="5" t="s">
        <v>13</v>
      </c>
      <c r="D63" s="54" t="s">
        <v>271</v>
      </c>
    </row>
    <row r="64" spans="1:4" ht="31.2" x14ac:dyDescent="0.3">
      <c r="A64" s="123"/>
      <c r="B64" s="3" t="s">
        <v>175</v>
      </c>
      <c r="C64" s="5" t="s">
        <v>5</v>
      </c>
      <c r="D64" s="29"/>
    </row>
    <row r="65" spans="1:4" ht="31.2" x14ac:dyDescent="0.3">
      <c r="A65" s="123"/>
      <c r="B65" s="3" t="s">
        <v>176</v>
      </c>
      <c r="C65" s="5" t="s">
        <v>5</v>
      </c>
      <c r="D65" s="29" t="s">
        <v>17</v>
      </c>
    </row>
    <row r="66" spans="1:4" x14ac:dyDescent="0.3">
      <c r="A66" s="123"/>
      <c r="B66" s="3" t="s">
        <v>177</v>
      </c>
      <c r="C66" s="5" t="s">
        <v>5</v>
      </c>
      <c r="D66" s="29" t="s">
        <v>242</v>
      </c>
    </row>
    <row r="67" spans="1:4" ht="16.2" thickBot="1" x14ac:dyDescent="0.35">
      <c r="A67" s="124"/>
      <c r="B67" s="52" t="s">
        <v>89</v>
      </c>
      <c r="C67" s="31" t="s">
        <v>5</v>
      </c>
      <c r="D67" s="32" t="s">
        <v>262</v>
      </c>
    </row>
    <row r="68" spans="1:4" x14ac:dyDescent="0.3">
      <c r="A68" s="122">
        <v>10</v>
      </c>
      <c r="B68" s="26" t="s">
        <v>87</v>
      </c>
      <c r="C68" s="27" t="s">
        <v>5</v>
      </c>
      <c r="D68" s="28" t="s">
        <v>236</v>
      </c>
    </row>
    <row r="69" spans="1:4" x14ac:dyDescent="0.3">
      <c r="A69" s="123"/>
      <c r="B69" s="7" t="s">
        <v>59</v>
      </c>
      <c r="C69" s="5" t="s">
        <v>5</v>
      </c>
      <c r="D69" s="29" t="s">
        <v>241</v>
      </c>
    </row>
    <row r="70" spans="1:4" ht="28.8" x14ac:dyDescent="0.3">
      <c r="A70" s="123"/>
      <c r="B70" s="7" t="s">
        <v>88</v>
      </c>
      <c r="C70" s="5" t="s">
        <v>13</v>
      </c>
      <c r="D70" s="54" t="s">
        <v>271</v>
      </c>
    </row>
    <row r="71" spans="1:4" ht="31.2" x14ac:dyDescent="0.3">
      <c r="A71" s="123"/>
      <c r="B71" s="3" t="s">
        <v>175</v>
      </c>
      <c r="C71" s="5" t="s">
        <v>5</v>
      </c>
      <c r="D71" s="29"/>
    </row>
    <row r="72" spans="1:4" ht="31.2" x14ac:dyDescent="0.3">
      <c r="A72" s="123"/>
      <c r="B72" s="3" t="s">
        <v>176</v>
      </c>
      <c r="C72" s="5" t="s">
        <v>5</v>
      </c>
      <c r="D72" s="29" t="s">
        <v>17</v>
      </c>
    </row>
    <row r="73" spans="1:4" x14ac:dyDescent="0.3">
      <c r="A73" s="123"/>
      <c r="B73" s="3" t="s">
        <v>177</v>
      </c>
      <c r="C73" s="5" t="s">
        <v>5</v>
      </c>
      <c r="D73" s="29" t="s">
        <v>242</v>
      </c>
    </row>
    <row r="74" spans="1:4" ht="16.2" thickBot="1" x14ac:dyDescent="0.35">
      <c r="A74" s="124"/>
      <c r="B74" s="52" t="s">
        <v>89</v>
      </c>
      <c r="C74" s="31" t="s">
        <v>5</v>
      </c>
      <c r="D74" s="32" t="s">
        <v>262</v>
      </c>
    </row>
    <row r="75" spans="1:4" ht="17.25" customHeight="1" x14ac:dyDescent="0.3">
      <c r="A75" s="122">
        <v>11</v>
      </c>
      <c r="B75" s="26" t="s">
        <v>87</v>
      </c>
      <c r="C75" s="27" t="s">
        <v>5</v>
      </c>
      <c r="D75" s="28" t="s">
        <v>260</v>
      </c>
    </row>
    <row r="76" spans="1:4" x14ac:dyDescent="0.3">
      <c r="A76" s="123"/>
      <c r="B76" s="7" t="s">
        <v>59</v>
      </c>
      <c r="C76" s="5" t="s">
        <v>5</v>
      </c>
      <c r="D76" s="29"/>
    </row>
    <row r="77" spans="1:4" ht="28.8" x14ac:dyDescent="0.3">
      <c r="A77" s="123"/>
      <c r="B77" s="7" t="s">
        <v>88</v>
      </c>
      <c r="C77" s="5" t="s">
        <v>13</v>
      </c>
      <c r="D77" s="54" t="s">
        <v>271</v>
      </c>
    </row>
    <row r="78" spans="1:4" ht="31.2" x14ac:dyDescent="0.3">
      <c r="A78" s="123"/>
      <c r="B78" s="3" t="s">
        <v>175</v>
      </c>
      <c r="C78" s="5" t="s">
        <v>5</v>
      </c>
      <c r="D78" s="29"/>
    </row>
    <row r="79" spans="1:4" ht="31.2" x14ac:dyDescent="0.3">
      <c r="A79" s="123"/>
      <c r="B79" s="3" t="s">
        <v>176</v>
      </c>
      <c r="C79" s="5" t="s">
        <v>5</v>
      </c>
      <c r="D79" s="29" t="s">
        <v>17</v>
      </c>
    </row>
    <row r="80" spans="1:4" x14ac:dyDescent="0.3">
      <c r="A80" s="123"/>
      <c r="B80" s="3" t="s">
        <v>177</v>
      </c>
      <c r="C80" s="5" t="s">
        <v>5</v>
      </c>
      <c r="D80" s="29" t="s">
        <v>261</v>
      </c>
    </row>
    <row r="81" spans="1:4" ht="16.2" thickBot="1" x14ac:dyDescent="0.35">
      <c r="A81" s="124"/>
      <c r="B81" s="52" t="s">
        <v>89</v>
      </c>
      <c r="C81" s="31" t="s">
        <v>5</v>
      </c>
      <c r="D81" s="32" t="s">
        <v>262</v>
      </c>
    </row>
    <row r="82" spans="1:4" ht="31.2" x14ac:dyDescent="0.3">
      <c r="A82" s="122">
        <v>12</v>
      </c>
      <c r="B82" s="26" t="s">
        <v>87</v>
      </c>
      <c r="C82" s="27" t="s">
        <v>5</v>
      </c>
      <c r="D82" s="28" t="s">
        <v>263</v>
      </c>
    </row>
    <row r="83" spans="1:4" x14ac:dyDescent="0.3">
      <c r="A83" s="123"/>
      <c r="B83" s="7" t="s">
        <v>59</v>
      </c>
      <c r="C83" s="5" t="s">
        <v>5</v>
      </c>
      <c r="D83" s="29" t="s">
        <v>265</v>
      </c>
    </row>
    <row r="84" spans="1:4" x14ac:dyDescent="0.3">
      <c r="A84" s="123"/>
      <c r="B84" s="7" t="s">
        <v>88</v>
      </c>
      <c r="C84" s="5" t="s">
        <v>13</v>
      </c>
      <c r="D84" s="29">
        <v>600</v>
      </c>
    </row>
    <row r="85" spans="1:4" ht="31.2" x14ac:dyDescent="0.3">
      <c r="A85" s="123"/>
      <c r="B85" s="3" t="s">
        <v>175</v>
      </c>
      <c r="C85" s="5" t="s">
        <v>5</v>
      </c>
      <c r="D85" s="43">
        <v>41275</v>
      </c>
    </row>
    <row r="86" spans="1:4" ht="31.2" x14ac:dyDescent="0.3">
      <c r="A86" s="123"/>
      <c r="B86" s="3" t="s">
        <v>176</v>
      </c>
      <c r="C86" s="5" t="s">
        <v>5</v>
      </c>
      <c r="D86" s="29" t="s">
        <v>17</v>
      </c>
    </row>
    <row r="87" spans="1:4" x14ac:dyDescent="0.3">
      <c r="A87" s="123"/>
      <c r="B87" s="3" t="s">
        <v>177</v>
      </c>
      <c r="C87" s="5" t="s">
        <v>5</v>
      </c>
      <c r="D87" s="29" t="s">
        <v>264</v>
      </c>
    </row>
    <row r="88" spans="1:4" ht="16.2" thickBot="1" x14ac:dyDescent="0.35">
      <c r="A88" s="124"/>
      <c r="B88" s="52" t="s">
        <v>89</v>
      </c>
      <c r="C88" s="31" t="s">
        <v>5</v>
      </c>
      <c r="D88" s="32" t="s">
        <v>262</v>
      </c>
    </row>
    <row r="89" spans="1:4" x14ac:dyDescent="0.3">
      <c r="A89" s="128">
        <v>13</v>
      </c>
      <c r="B89" s="26" t="s">
        <v>87</v>
      </c>
      <c r="C89" s="27" t="s">
        <v>5</v>
      </c>
      <c r="D89" s="28" t="s">
        <v>273</v>
      </c>
    </row>
    <row r="90" spans="1:4" x14ac:dyDescent="0.3">
      <c r="A90" s="129"/>
      <c r="B90" s="7" t="s">
        <v>59</v>
      </c>
      <c r="C90" s="5" t="s">
        <v>5</v>
      </c>
      <c r="D90" s="29" t="s">
        <v>265</v>
      </c>
    </row>
    <row r="91" spans="1:4" x14ac:dyDescent="0.3">
      <c r="A91" s="129"/>
      <c r="B91" s="7" t="s">
        <v>88</v>
      </c>
      <c r="C91" s="5" t="s">
        <v>13</v>
      </c>
      <c r="D91" s="29">
        <v>5300</v>
      </c>
    </row>
    <row r="92" spans="1:4" ht="31.2" x14ac:dyDescent="0.3">
      <c r="A92" s="129"/>
      <c r="B92" s="3" t="s">
        <v>175</v>
      </c>
      <c r="C92" s="5" t="s">
        <v>5</v>
      </c>
      <c r="D92" s="43">
        <v>41275</v>
      </c>
    </row>
    <row r="93" spans="1:4" ht="31.2" x14ac:dyDescent="0.3">
      <c r="A93" s="129"/>
      <c r="B93" s="3" t="s">
        <v>176</v>
      </c>
      <c r="C93" s="5" t="s">
        <v>5</v>
      </c>
      <c r="D93" s="29" t="s">
        <v>17</v>
      </c>
    </row>
    <row r="94" spans="1:4" x14ac:dyDescent="0.3">
      <c r="A94" s="129"/>
      <c r="B94" s="3" t="s">
        <v>177</v>
      </c>
      <c r="C94" s="5" t="s">
        <v>5</v>
      </c>
      <c r="D94" s="29" t="s">
        <v>242</v>
      </c>
    </row>
    <row r="95" spans="1:4" ht="16.2" thickBot="1" x14ac:dyDescent="0.35">
      <c r="A95" s="130"/>
      <c r="B95" s="52" t="s">
        <v>89</v>
      </c>
      <c r="C95" s="31" t="s">
        <v>5</v>
      </c>
      <c r="D95" s="32" t="s">
        <v>281</v>
      </c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0"/>
  <sheetViews>
    <sheetView workbookViewId="0">
      <selection activeCell="G12" sqref="G1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8" ht="34.5" customHeight="1" x14ac:dyDescent="0.3">
      <c r="A1" s="119" t="s">
        <v>100</v>
      </c>
      <c r="B1" s="119"/>
      <c r="C1" s="119"/>
      <c r="D1" s="119"/>
    </row>
    <row r="3" spans="1:8" ht="25.8" x14ac:dyDescent="0.5">
      <c r="B3" s="134" t="s">
        <v>304</v>
      </c>
      <c r="C3" s="134"/>
      <c r="D3" s="134"/>
    </row>
    <row r="5" spans="1:8" ht="35.1" customHeight="1" thickBot="1" x14ac:dyDescent="0.35">
      <c r="A5" s="46" t="s">
        <v>0</v>
      </c>
      <c r="B5" s="46" t="s">
        <v>1</v>
      </c>
      <c r="C5" s="46" t="s">
        <v>2</v>
      </c>
      <c r="D5" s="46" t="s">
        <v>3</v>
      </c>
    </row>
    <row r="6" spans="1:8" s="6" customFormat="1" ht="20.100000000000001" customHeight="1" x14ac:dyDescent="0.3">
      <c r="A6" s="38" t="s">
        <v>8</v>
      </c>
      <c r="B6" s="39" t="s">
        <v>4</v>
      </c>
      <c r="C6" s="27" t="s">
        <v>5</v>
      </c>
      <c r="D6" s="40">
        <v>43190</v>
      </c>
    </row>
    <row r="7" spans="1:8" s="6" customFormat="1" ht="20.100000000000001" customHeight="1" x14ac:dyDescent="0.3">
      <c r="A7" s="41"/>
      <c r="B7" s="7" t="s">
        <v>91</v>
      </c>
      <c r="C7" s="5" t="s">
        <v>5</v>
      </c>
      <c r="D7" s="29" t="s">
        <v>244</v>
      </c>
    </row>
    <row r="8" spans="1:8" s="6" customFormat="1" ht="37.5" customHeight="1" x14ac:dyDescent="0.3">
      <c r="A8" s="41"/>
      <c r="B8" s="7" t="s">
        <v>92</v>
      </c>
      <c r="C8" s="5" t="s">
        <v>5</v>
      </c>
      <c r="D8" s="29" t="s">
        <v>245</v>
      </c>
    </row>
    <row r="9" spans="1:8" s="6" customFormat="1" ht="20.100000000000001" customHeight="1" x14ac:dyDescent="0.3">
      <c r="A9" s="41"/>
      <c r="B9" s="3" t="s">
        <v>59</v>
      </c>
      <c r="C9" s="5" t="s">
        <v>5</v>
      </c>
      <c r="D9" s="29" t="s">
        <v>239</v>
      </c>
    </row>
    <row r="10" spans="1:8" s="6" customFormat="1" ht="20.100000000000001" customHeight="1" x14ac:dyDescent="0.3">
      <c r="A10" s="41"/>
      <c r="B10" s="3" t="s">
        <v>93</v>
      </c>
      <c r="C10" s="5" t="s">
        <v>13</v>
      </c>
      <c r="D10" s="29">
        <v>11.67</v>
      </c>
      <c r="H10" s="1"/>
    </row>
    <row r="11" spans="1:8" s="6" customFormat="1" ht="35.1" customHeight="1" x14ac:dyDescent="0.3">
      <c r="A11" s="41"/>
      <c r="B11" s="7" t="s">
        <v>94</v>
      </c>
      <c r="C11" s="5" t="s">
        <v>5</v>
      </c>
      <c r="D11" s="42" t="s">
        <v>246</v>
      </c>
    </row>
    <row r="12" spans="1:8" s="6" customFormat="1" ht="35.1" customHeight="1" x14ac:dyDescent="0.3">
      <c r="A12" s="41"/>
      <c r="B12" s="3" t="s">
        <v>95</v>
      </c>
      <c r="C12" s="5" t="s">
        <v>5</v>
      </c>
      <c r="D12" s="42" t="s">
        <v>247</v>
      </c>
    </row>
    <row r="13" spans="1:8" s="6" customFormat="1" ht="87" customHeight="1" x14ac:dyDescent="0.3">
      <c r="A13" s="41"/>
      <c r="B13" s="3" t="s">
        <v>96</v>
      </c>
      <c r="C13" s="5" t="s">
        <v>5</v>
      </c>
      <c r="D13" s="29" t="s">
        <v>283</v>
      </c>
    </row>
    <row r="14" spans="1:8" s="6" customFormat="1" ht="20.100000000000001" customHeight="1" x14ac:dyDescent="0.3">
      <c r="A14" s="41"/>
      <c r="B14" s="7" t="s">
        <v>97</v>
      </c>
      <c r="C14" s="5" t="s">
        <v>5</v>
      </c>
      <c r="D14" s="43">
        <v>42339</v>
      </c>
    </row>
    <row r="15" spans="1:8" s="6" customFormat="1" ht="33" customHeight="1" x14ac:dyDescent="0.3">
      <c r="A15" s="41"/>
      <c r="B15" s="7" t="s">
        <v>178</v>
      </c>
      <c r="C15" s="5" t="s">
        <v>5</v>
      </c>
      <c r="D15" s="29" t="s">
        <v>248</v>
      </c>
    </row>
    <row r="16" spans="1:8" s="6" customFormat="1" ht="33" customHeight="1" x14ac:dyDescent="0.3">
      <c r="A16" s="41"/>
      <c r="B16" s="7" t="s">
        <v>179</v>
      </c>
      <c r="C16" s="5" t="s">
        <v>5</v>
      </c>
      <c r="D16" s="29">
        <v>2.8000000000000001E-2</v>
      </c>
    </row>
    <row r="17" spans="1:4" s="6" customFormat="1" ht="35.25" customHeight="1" x14ac:dyDescent="0.3">
      <c r="A17" s="131" t="s">
        <v>99</v>
      </c>
      <c r="B17" s="132"/>
      <c r="C17" s="132"/>
      <c r="D17" s="133"/>
    </row>
    <row r="18" spans="1:4" s="6" customFormat="1" ht="87" customHeight="1" thickBot="1" x14ac:dyDescent="0.35">
      <c r="A18" s="44"/>
      <c r="B18" s="45" t="s">
        <v>99</v>
      </c>
      <c r="C18" s="31" t="s">
        <v>5</v>
      </c>
      <c r="D18" s="32" t="s">
        <v>284</v>
      </c>
    </row>
    <row r="19" spans="1:4" x14ac:dyDescent="0.3">
      <c r="A19" s="38">
        <v>2</v>
      </c>
      <c r="B19" s="39" t="s">
        <v>4</v>
      </c>
      <c r="C19" s="27" t="s">
        <v>5</v>
      </c>
      <c r="D19" s="40">
        <v>42339</v>
      </c>
    </row>
    <row r="20" spans="1:4" x14ac:dyDescent="0.3">
      <c r="A20" s="41"/>
      <c r="B20" s="7" t="s">
        <v>91</v>
      </c>
      <c r="C20" s="5" t="s">
        <v>5</v>
      </c>
      <c r="D20" s="29" t="s">
        <v>249</v>
      </c>
    </row>
    <row r="21" spans="1:4" ht="31.2" x14ac:dyDescent="0.3">
      <c r="A21" s="41"/>
      <c r="B21" s="7" t="s">
        <v>92</v>
      </c>
      <c r="C21" s="5" t="s">
        <v>5</v>
      </c>
      <c r="D21" s="29" t="s">
        <v>245</v>
      </c>
    </row>
    <row r="22" spans="1:4" x14ac:dyDescent="0.3">
      <c r="A22" s="41"/>
      <c r="B22" s="3" t="s">
        <v>59</v>
      </c>
      <c r="C22" s="5" t="s">
        <v>5</v>
      </c>
      <c r="D22" s="29" t="s">
        <v>239</v>
      </c>
    </row>
    <row r="23" spans="1:4" x14ac:dyDescent="0.3">
      <c r="A23" s="41"/>
      <c r="B23" s="3" t="s">
        <v>93</v>
      </c>
      <c r="C23" s="5" t="s">
        <v>13</v>
      </c>
      <c r="D23" s="29">
        <v>77.41</v>
      </c>
    </row>
    <row r="24" spans="1:4" ht="93.6" x14ac:dyDescent="0.3">
      <c r="A24" s="41"/>
      <c r="B24" s="7" t="s">
        <v>94</v>
      </c>
      <c r="C24" s="5" t="s">
        <v>5</v>
      </c>
      <c r="D24" s="42" t="s">
        <v>257</v>
      </c>
    </row>
    <row r="25" spans="1:4" ht="31.2" x14ac:dyDescent="0.3">
      <c r="A25" s="41"/>
      <c r="B25" s="3" t="s">
        <v>95</v>
      </c>
      <c r="C25" s="5" t="s">
        <v>5</v>
      </c>
      <c r="D25" s="42" t="s">
        <v>251</v>
      </c>
    </row>
    <row r="26" spans="1:4" ht="62.4" x14ac:dyDescent="0.3">
      <c r="A26" s="41"/>
      <c r="B26" s="3" t="s">
        <v>96</v>
      </c>
      <c r="C26" s="5" t="s">
        <v>5</v>
      </c>
      <c r="D26" s="29" t="s">
        <v>287</v>
      </c>
    </row>
    <row r="27" spans="1:4" x14ac:dyDescent="0.3">
      <c r="A27" s="41"/>
      <c r="B27" s="7" t="s">
        <v>97</v>
      </c>
      <c r="C27" s="5" t="s">
        <v>5</v>
      </c>
      <c r="D27" s="43" t="s">
        <v>282</v>
      </c>
    </row>
    <row r="28" spans="1:4" ht="31.2" x14ac:dyDescent="0.3">
      <c r="A28" s="41"/>
      <c r="B28" s="53" t="s">
        <v>178</v>
      </c>
      <c r="C28" s="5" t="s">
        <v>5</v>
      </c>
      <c r="D28" s="29" t="s">
        <v>266</v>
      </c>
    </row>
    <row r="29" spans="1:4" ht="31.2" x14ac:dyDescent="0.3">
      <c r="A29" s="41"/>
      <c r="B29" s="7" t="s">
        <v>179</v>
      </c>
      <c r="C29" s="5" t="s">
        <v>5</v>
      </c>
      <c r="D29" s="29">
        <v>2.8000000000000001E-2</v>
      </c>
    </row>
    <row r="30" spans="1:4" ht="15.75" customHeight="1" x14ac:dyDescent="0.3">
      <c r="A30" s="131" t="s">
        <v>99</v>
      </c>
      <c r="B30" s="132"/>
      <c r="C30" s="132"/>
      <c r="D30" s="133"/>
    </row>
    <row r="31" spans="1:4" ht="78.599999999999994" thickBot="1" x14ac:dyDescent="0.35">
      <c r="A31" s="44"/>
      <c r="B31" s="45" t="s">
        <v>99</v>
      </c>
      <c r="C31" s="31" t="s">
        <v>5</v>
      </c>
      <c r="D31" s="32" t="s">
        <v>284</v>
      </c>
    </row>
    <row r="32" spans="1:4" x14ac:dyDescent="0.3">
      <c r="A32" s="38">
        <v>3</v>
      </c>
      <c r="B32" s="39" t="s">
        <v>4</v>
      </c>
      <c r="C32" s="27" t="s">
        <v>5</v>
      </c>
      <c r="D32" s="40">
        <v>42339</v>
      </c>
    </row>
    <row r="33" spans="1:4" x14ac:dyDescent="0.3">
      <c r="A33" s="41"/>
      <c r="B33" s="7" t="s">
        <v>91</v>
      </c>
      <c r="C33" s="5" t="s">
        <v>5</v>
      </c>
      <c r="D33" s="29" t="s">
        <v>252</v>
      </c>
    </row>
    <row r="34" spans="1:4" ht="31.2" x14ac:dyDescent="0.3">
      <c r="A34" s="41"/>
      <c r="B34" s="7" t="s">
        <v>92</v>
      </c>
      <c r="C34" s="5" t="s">
        <v>5</v>
      </c>
      <c r="D34" s="29" t="s">
        <v>245</v>
      </c>
    </row>
    <row r="35" spans="1:4" x14ac:dyDescent="0.3">
      <c r="A35" s="41"/>
      <c r="B35" s="3" t="s">
        <v>59</v>
      </c>
      <c r="C35" s="5" t="s">
        <v>5</v>
      </c>
      <c r="D35" s="29" t="s">
        <v>253</v>
      </c>
    </row>
    <row r="36" spans="1:4" x14ac:dyDescent="0.3">
      <c r="A36" s="41"/>
      <c r="B36" s="3" t="s">
        <v>93</v>
      </c>
      <c r="C36" s="5" t="s">
        <v>13</v>
      </c>
      <c r="D36" s="29">
        <v>114.1</v>
      </c>
    </row>
    <row r="37" spans="1:4" ht="93.6" x14ac:dyDescent="0.3">
      <c r="A37" s="41"/>
      <c r="B37" s="7" t="s">
        <v>94</v>
      </c>
      <c r="C37" s="5" t="s">
        <v>5</v>
      </c>
      <c r="D37" s="42" t="s">
        <v>257</v>
      </c>
    </row>
    <row r="38" spans="1:4" ht="31.2" x14ac:dyDescent="0.3">
      <c r="A38" s="41"/>
      <c r="B38" s="3" t="s">
        <v>95</v>
      </c>
      <c r="C38" s="5" t="s">
        <v>5</v>
      </c>
      <c r="D38" s="42" t="s">
        <v>251</v>
      </c>
    </row>
    <row r="39" spans="1:4" ht="62.4" x14ac:dyDescent="0.3">
      <c r="A39" s="41"/>
      <c r="B39" s="3" t="s">
        <v>96</v>
      </c>
      <c r="C39" s="5" t="s">
        <v>5</v>
      </c>
      <c r="D39" s="29" t="s">
        <v>288</v>
      </c>
    </row>
    <row r="40" spans="1:4" x14ac:dyDescent="0.3">
      <c r="A40" s="41"/>
      <c r="B40" s="7" t="s">
        <v>97</v>
      </c>
      <c r="C40" s="5" t="s">
        <v>5</v>
      </c>
      <c r="D40" s="43">
        <v>42339</v>
      </c>
    </row>
    <row r="41" spans="1:4" ht="31.2" x14ac:dyDescent="0.3">
      <c r="A41" s="41"/>
      <c r="B41" s="53" t="s">
        <v>178</v>
      </c>
      <c r="C41" s="5" t="s">
        <v>5</v>
      </c>
      <c r="D41" s="29">
        <v>2.7E-2</v>
      </c>
    </row>
    <row r="42" spans="1:4" ht="31.2" x14ac:dyDescent="0.3">
      <c r="A42" s="41"/>
      <c r="B42" s="53" t="s">
        <v>179</v>
      </c>
      <c r="C42" s="5" t="s">
        <v>5</v>
      </c>
      <c r="D42" s="61">
        <v>2.8000000000000001E-2</v>
      </c>
    </row>
    <row r="43" spans="1:4" ht="15.75" customHeight="1" x14ac:dyDescent="0.3">
      <c r="A43" s="131" t="s">
        <v>99</v>
      </c>
      <c r="B43" s="132"/>
      <c r="C43" s="132"/>
      <c r="D43" s="133"/>
    </row>
    <row r="44" spans="1:4" ht="78.599999999999994" thickBot="1" x14ac:dyDescent="0.35">
      <c r="A44" s="44"/>
      <c r="B44" s="45" t="s">
        <v>99</v>
      </c>
      <c r="C44" s="31" t="s">
        <v>5</v>
      </c>
      <c r="D44" s="32" t="s">
        <v>284</v>
      </c>
    </row>
    <row r="45" spans="1:4" ht="21" customHeight="1" x14ac:dyDescent="0.3">
      <c r="A45" s="38">
        <v>4</v>
      </c>
      <c r="B45" s="39" t="s">
        <v>4</v>
      </c>
      <c r="C45" s="27" t="s">
        <v>5</v>
      </c>
      <c r="D45" s="40">
        <v>42339</v>
      </c>
    </row>
    <row r="46" spans="1:4" x14ac:dyDescent="0.3">
      <c r="A46" s="41"/>
      <c r="B46" s="7" t="s">
        <v>91</v>
      </c>
      <c r="C46" s="5" t="s">
        <v>5</v>
      </c>
      <c r="D46" s="29" t="s">
        <v>254</v>
      </c>
    </row>
    <row r="47" spans="1:4" ht="31.2" x14ac:dyDescent="0.3">
      <c r="A47" s="41"/>
      <c r="B47" s="7" t="s">
        <v>92</v>
      </c>
      <c r="C47" s="5" t="s">
        <v>5</v>
      </c>
      <c r="D47" s="29" t="s">
        <v>245</v>
      </c>
    </row>
    <row r="48" spans="1:4" x14ac:dyDescent="0.3">
      <c r="A48" s="41"/>
      <c r="B48" s="3" t="s">
        <v>59</v>
      </c>
      <c r="C48" s="5" t="s">
        <v>5</v>
      </c>
      <c r="D48" s="29" t="s">
        <v>239</v>
      </c>
    </row>
    <row r="49" spans="1:4" x14ac:dyDescent="0.3">
      <c r="A49" s="41"/>
      <c r="B49" s="3" t="s">
        <v>93</v>
      </c>
      <c r="C49" s="5" t="s">
        <v>13</v>
      </c>
      <c r="D49" s="29">
        <v>12.59</v>
      </c>
    </row>
    <row r="50" spans="1:4" ht="31.2" x14ac:dyDescent="0.3">
      <c r="A50" s="41"/>
      <c r="B50" s="7" t="s">
        <v>94</v>
      </c>
      <c r="C50" s="5" t="s">
        <v>5</v>
      </c>
      <c r="D50" s="42" t="s">
        <v>246</v>
      </c>
    </row>
    <row r="51" spans="1:4" ht="31.2" x14ac:dyDescent="0.3">
      <c r="A51" s="41"/>
      <c r="B51" s="3" t="s">
        <v>95</v>
      </c>
      <c r="C51" s="5" t="s">
        <v>5</v>
      </c>
      <c r="D51" s="42" t="s">
        <v>247</v>
      </c>
    </row>
    <row r="52" spans="1:4" ht="78" x14ac:dyDescent="0.3">
      <c r="A52" s="41"/>
      <c r="B52" s="3" t="s">
        <v>96</v>
      </c>
      <c r="C52" s="5" t="s">
        <v>5</v>
      </c>
      <c r="D52" s="29" t="s">
        <v>285</v>
      </c>
    </row>
    <row r="53" spans="1:4" x14ac:dyDescent="0.3">
      <c r="A53" s="41"/>
      <c r="B53" s="7" t="s">
        <v>97</v>
      </c>
      <c r="C53" s="5" t="s">
        <v>5</v>
      </c>
      <c r="D53" s="43">
        <v>42339</v>
      </c>
    </row>
    <row r="54" spans="1:4" ht="31.2" x14ac:dyDescent="0.3">
      <c r="A54" s="41"/>
      <c r="B54" s="53" t="s">
        <v>178</v>
      </c>
      <c r="C54" s="5" t="s">
        <v>5</v>
      </c>
      <c r="D54" s="29">
        <v>9.31</v>
      </c>
    </row>
    <row r="55" spans="1:4" ht="31.2" x14ac:dyDescent="0.3">
      <c r="A55" s="41"/>
      <c r="B55" s="7" t="s">
        <v>179</v>
      </c>
      <c r="C55" s="5" t="s">
        <v>5</v>
      </c>
      <c r="D55" s="29">
        <v>0</v>
      </c>
    </row>
    <row r="56" spans="1:4" ht="15.75" customHeight="1" x14ac:dyDescent="0.3">
      <c r="A56" s="131" t="s">
        <v>99</v>
      </c>
      <c r="B56" s="132"/>
      <c r="C56" s="132"/>
      <c r="D56" s="133"/>
    </row>
    <row r="57" spans="1:4" ht="78.599999999999994" thickBot="1" x14ac:dyDescent="0.35">
      <c r="A57" s="44"/>
      <c r="B57" s="45" t="s">
        <v>99</v>
      </c>
      <c r="C57" s="31" t="s">
        <v>5</v>
      </c>
      <c r="D57" s="32" t="s">
        <v>284</v>
      </c>
    </row>
    <row r="58" spans="1:4" x14ac:dyDescent="0.3">
      <c r="A58" s="38">
        <v>5</v>
      </c>
      <c r="B58" s="39" t="s">
        <v>4</v>
      </c>
      <c r="C58" s="27" t="s">
        <v>5</v>
      </c>
      <c r="D58" s="40" t="s">
        <v>282</v>
      </c>
    </row>
    <row r="59" spans="1:4" x14ac:dyDescent="0.3">
      <c r="A59" s="41"/>
      <c r="B59" s="7" t="s">
        <v>91</v>
      </c>
      <c r="C59" s="5" t="s">
        <v>5</v>
      </c>
      <c r="D59" s="29" t="s">
        <v>255</v>
      </c>
    </row>
    <row r="60" spans="1:4" ht="31.2" x14ac:dyDescent="0.3">
      <c r="A60" s="41"/>
      <c r="B60" s="7" t="s">
        <v>92</v>
      </c>
      <c r="C60" s="5" t="s">
        <v>5</v>
      </c>
      <c r="D60" s="29" t="s">
        <v>245</v>
      </c>
    </row>
    <row r="61" spans="1:4" x14ac:dyDescent="0.3">
      <c r="A61" s="41"/>
      <c r="B61" s="3" t="s">
        <v>59</v>
      </c>
      <c r="C61" s="5" t="s">
        <v>5</v>
      </c>
      <c r="D61" s="29" t="s">
        <v>256</v>
      </c>
    </row>
    <row r="62" spans="1:4" x14ac:dyDescent="0.3">
      <c r="A62" s="41"/>
      <c r="B62" s="3" t="s">
        <v>93</v>
      </c>
      <c r="C62" s="5" t="s">
        <v>13</v>
      </c>
      <c r="D62" s="29">
        <v>0.92</v>
      </c>
    </row>
    <row r="63" spans="1:4" ht="62.4" x14ac:dyDescent="0.3">
      <c r="A63" s="41"/>
      <c r="B63" s="7" t="s">
        <v>94</v>
      </c>
      <c r="C63" s="5" t="s">
        <v>5</v>
      </c>
      <c r="D63" s="42" t="s">
        <v>250</v>
      </c>
    </row>
    <row r="64" spans="1:4" ht="31.2" x14ac:dyDescent="0.3">
      <c r="A64" s="41"/>
      <c r="B64" s="3" t="s">
        <v>95</v>
      </c>
      <c r="C64" s="5" t="s">
        <v>5</v>
      </c>
      <c r="D64" s="42" t="s">
        <v>247</v>
      </c>
    </row>
    <row r="65" spans="1:4" ht="62.4" x14ac:dyDescent="0.3">
      <c r="A65" s="41"/>
      <c r="B65" s="3" t="s">
        <v>96</v>
      </c>
      <c r="C65" s="5" t="s">
        <v>5</v>
      </c>
      <c r="D65" s="29" t="s">
        <v>286</v>
      </c>
    </row>
    <row r="66" spans="1:4" x14ac:dyDescent="0.3">
      <c r="A66" s="41"/>
      <c r="B66" s="7" t="s">
        <v>97</v>
      </c>
      <c r="C66" s="5" t="s">
        <v>5</v>
      </c>
      <c r="D66" s="43">
        <v>42186</v>
      </c>
    </row>
    <row r="67" spans="1:4" ht="62.4" x14ac:dyDescent="0.3">
      <c r="A67" s="41"/>
      <c r="B67" s="7" t="s">
        <v>178</v>
      </c>
      <c r="C67" s="5" t="s">
        <v>5</v>
      </c>
      <c r="D67" s="29" t="s">
        <v>277</v>
      </c>
    </row>
    <row r="68" spans="1:4" ht="79.2" x14ac:dyDescent="0.3">
      <c r="A68" s="41"/>
      <c r="B68" s="7" t="s">
        <v>179</v>
      </c>
      <c r="C68" s="5" t="s">
        <v>5</v>
      </c>
      <c r="D68" s="61" t="s">
        <v>278</v>
      </c>
    </row>
    <row r="69" spans="1:4" ht="15.75" customHeight="1" x14ac:dyDescent="0.3">
      <c r="A69" s="131" t="s">
        <v>99</v>
      </c>
      <c r="B69" s="132"/>
      <c r="C69" s="132"/>
      <c r="D69" s="133"/>
    </row>
    <row r="70" spans="1:4" ht="78.599999999999994" thickBot="1" x14ac:dyDescent="0.35">
      <c r="A70" s="44"/>
      <c r="B70" s="45" t="s">
        <v>99</v>
      </c>
      <c r="C70" s="31" t="s">
        <v>5</v>
      </c>
      <c r="D70" s="32" t="s">
        <v>284</v>
      </c>
    </row>
  </sheetData>
  <mergeCells count="7">
    <mergeCell ref="A69:D69"/>
    <mergeCell ref="A1:D1"/>
    <mergeCell ref="A17:D17"/>
    <mergeCell ref="A30:D30"/>
    <mergeCell ref="A43:D43"/>
    <mergeCell ref="A56:D56"/>
    <mergeCell ref="B3:D3"/>
  </mergeCells>
  <hyperlinks>
    <hyperlink ref="B3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"/>
  <sheetViews>
    <sheetView workbookViewId="0">
      <selection activeCell="D4" sqref="D4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36" t="s">
        <v>104</v>
      </c>
      <c r="B1" s="136"/>
      <c r="C1" s="136"/>
      <c r="D1" s="136"/>
    </row>
    <row r="2" spans="1:4" ht="25.2" x14ac:dyDescent="0.45">
      <c r="A2" s="47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267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267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35" t="s">
        <v>183</v>
      </c>
      <c r="B8" s="135"/>
      <c r="C8" s="135"/>
      <c r="D8" s="135"/>
    </row>
    <row r="9" spans="1:4" s="6" customFormat="1" ht="37.5" customHeight="1" x14ac:dyDescent="0.3">
      <c r="A9" s="122">
        <v>1</v>
      </c>
      <c r="B9" s="56" t="s">
        <v>184</v>
      </c>
      <c r="C9" s="27" t="s">
        <v>5</v>
      </c>
      <c r="D9" s="28" t="s">
        <v>268</v>
      </c>
    </row>
    <row r="10" spans="1:4" s="6" customFormat="1" ht="20.100000000000001" customHeight="1" x14ac:dyDescent="0.3">
      <c r="A10" s="123"/>
      <c r="B10" s="7" t="s">
        <v>185</v>
      </c>
      <c r="C10" s="5" t="s">
        <v>5</v>
      </c>
      <c r="D10" s="29">
        <v>3812064211</v>
      </c>
    </row>
    <row r="11" spans="1:4" s="6" customFormat="1" ht="40.5" customHeight="1" x14ac:dyDescent="0.3">
      <c r="A11" s="123"/>
      <c r="B11" s="7" t="s">
        <v>101</v>
      </c>
      <c r="C11" s="5" t="s">
        <v>5</v>
      </c>
      <c r="D11" s="29" t="s">
        <v>269</v>
      </c>
    </row>
    <row r="12" spans="1:4" s="6" customFormat="1" ht="20.100000000000001" customHeight="1" x14ac:dyDescent="0.3">
      <c r="A12" s="123"/>
      <c r="B12" s="7" t="s">
        <v>102</v>
      </c>
      <c r="C12" s="5" t="s">
        <v>5</v>
      </c>
      <c r="D12" s="20" t="s">
        <v>289</v>
      </c>
    </row>
    <row r="13" spans="1:4" s="6" customFormat="1" ht="20.100000000000001" customHeight="1" thickBot="1" x14ac:dyDescent="0.35">
      <c r="A13" s="124"/>
      <c r="B13" s="45" t="s">
        <v>103</v>
      </c>
      <c r="C13" s="31" t="s">
        <v>13</v>
      </c>
      <c r="D13" s="32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7" workbookViewId="0">
      <selection activeCell="D6" sqref="D6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7" t="s">
        <v>109</v>
      </c>
      <c r="B1" s="127"/>
      <c r="C1" s="127"/>
      <c r="D1" s="127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3">
      <c r="A5" s="121" t="s">
        <v>105</v>
      </c>
      <c r="B5" s="121"/>
      <c r="C5" s="121"/>
      <c r="D5" s="121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37" t="s">
        <v>258</v>
      </c>
      <c r="C10" s="137"/>
      <c r="D10" s="13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7" t="s">
        <v>112</v>
      </c>
      <c r="B1" s="127"/>
      <c r="C1" s="127"/>
      <c r="D1" s="127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8" t="s">
        <v>290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1" t="s">
        <v>206</v>
      </c>
    </row>
    <row r="8" spans="1:8" x14ac:dyDescent="0.3">
      <c r="H8" s="1" t="s">
        <v>270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06"/>
  <sheetViews>
    <sheetView tabSelected="1" topLeftCell="A51" zoomScale="130" zoomScaleNormal="130" workbookViewId="0">
      <selection activeCell="C67" sqref="C67"/>
    </sheetView>
  </sheetViews>
  <sheetFormatPr defaultColWidth="9.109375" defaultRowHeight="14.4" x14ac:dyDescent="0.3"/>
  <cols>
    <col min="1" max="1" width="9.109375" style="106"/>
    <col min="2" max="2" width="40.5546875" style="106" customWidth="1"/>
    <col min="3" max="3" width="12.5546875" style="106" customWidth="1"/>
    <col min="4" max="4" width="16.5546875" style="106" customWidth="1"/>
    <col min="5" max="5" width="12.6640625" style="106" customWidth="1"/>
    <col min="6" max="6" width="10" style="106" customWidth="1"/>
    <col min="7" max="7" width="10.33203125" style="106" customWidth="1"/>
    <col min="8" max="16384" width="9.109375" style="106"/>
  </cols>
  <sheetData>
    <row r="1" spans="1:7" ht="15.6" x14ac:dyDescent="0.3">
      <c r="A1" s="103"/>
      <c r="B1" s="104"/>
      <c r="C1" s="105"/>
      <c r="D1" s="139" t="s">
        <v>302</v>
      </c>
      <c r="E1" s="139"/>
      <c r="F1" s="139"/>
      <c r="G1" s="104"/>
    </row>
    <row r="2" spans="1:7" ht="18" x14ac:dyDescent="0.35">
      <c r="A2" s="103"/>
      <c r="B2" s="104"/>
      <c r="C2" s="71"/>
      <c r="D2" s="139"/>
      <c r="E2" s="139"/>
      <c r="F2" s="139"/>
      <c r="G2" s="104"/>
    </row>
    <row r="3" spans="1:7" ht="63" customHeight="1" x14ac:dyDescent="0.35">
      <c r="A3" s="103"/>
      <c r="B3" s="104"/>
      <c r="C3" s="71"/>
      <c r="D3" s="139"/>
      <c r="E3" s="139"/>
      <c r="F3" s="139"/>
      <c r="G3" s="104"/>
    </row>
    <row r="4" spans="1:7" ht="85.5" customHeight="1" x14ac:dyDescent="0.3">
      <c r="A4" s="140" t="s">
        <v>331</v>
      </c>
      <c r="B4" s="140"/>
      <c r="C4" s="140"/>
      <c r="D4" s="140"/>
      <c r="E4" s="104"/>
      <c r="F4" s="104"/>
      <c r="G4" s="104"/>
    </row>
    <row r="5" spans="1:7" ht="15.6" x14ac:dyDescent="0.3">
      <c r="A5" s="103"/>
      <c r="B5" s="105"/>
      <c r="C5" s="104"/>
      <c r="D5" s="104"/>
      <c r="E5" s="104"/>
      <c r="F5" s="104"/>
      <c r="G5" s="104"/>
    </row>
    <row r="6" spans="1:7" ht="15.6" x14ac:dyDescent="0.3">
      <c r="A6" s="91" t="s">
        <v>0</v>
      </c>
      <c r="B6" s="16" t="s">
        <v>1</v>
      </c>
      <c r="C6" s="2" t="s">
        <v>2</v>
      </c>
      <c r="D6" s="2" t="s">
        <v>3</v>
      </c>
      <c r="E6" s="104"/>
      <c r="F6" s="104"/>
      <c r="G6" s="104"/>
    </row>
    <row r="7" spans="1:7" ht="21.75" customHeight="1" x14ac:dyDescent="0.3">
      <c r="A7" s="92">
        <v>1</v>
      </c>
      <c r="B7" s="17" t="s">
        <v>4</v>
      </c>
      <c r="C7" s="5" t="s">
        <v>5</v>
      </c>
      <c r="D7" s="49">
        <v>44987</v>
      </c>
      <c r="E7" s="107"/>
      <c r="F7" s="107"/>
      <c r="G7" s="107"/>
    </row>
    <row r="8" spans="1:7" ht="24.75" customHeight="1" x14ac:dyDescent="0.3">
      <c r="A8" s="92">
        <v>2</v>
      </c>
      <c r="B8" s="17" t="s">
        <v>113</v>
      </c>
      <c r="C8" s="5" t="s">
        <v>5</v>
      </c>
      <c r="D8" s="49">
        <v>44562</v>
      </c>
      <c r="E8" s="107"/>
      <c r="F8" s="107"/>
      <c r="G8" s="107"/>
    </row>
    <row r="9" spans="1:7" ht="18.75" customHeight="1" x14ac:dyDescent="0.3">
      <c r="A9" s="92">
        <v>3</v>
      </c>
      <c r="B9" s="17" t="s">
        <v>114</v>
      </c>
      <c r="C9" s="5" t="s">
        <v>5</v>
      </c>
      <c r="D9" s="49">
        <v>44926</v>
      </c>
      <c r="E9" s="107"/>
      <c r="F9" s="107"/>
      <c r="G9" s="107"/>
    </row>
    <row r="10" spans="1:7" ht="36.75" customHeight="1" x14ac:dyDescent="0.3">
      <c r="A10" s="93">
        <v>4</v>
      </c>
      <c r="B10" s="18" t="s">
        <v>115</v>
      </c>
      <c r="C10" s="5" t="s">
        <v>13</v>
      </c>
      <c r="D10" s="5"/>
      <c r="E10" s="107"/>
      <c r="F10" s="107"/>
      <c r="G10" s="107"/>
    </row>
    <row r="11" spans="1:7" ht="20.25" customHeight="1" x14ac:dyDescent="0.3">
      <c r="A11" s="93">
        <v>5</v>
      </c>
      <c r="B11" s="9" t="s">
        <v>125</v>
      </c>
      <c r="C11" s="5" t="s">
        <v>13</v>
      </c>
      <c r="D11" s="5">
        <v>0</v>
      </c>
      <c r="E11" s="107"/>
      <c r="F11" s="107"/>
      <c r="G11" s="107"/>
    </row>
    <row r="12" spans="1:7" ht="20.25" customHeight="1" x14ac:dyDescent="0.3">
      <c r="A12" s="93">
        <v>6</v>
      </c>
      <c r="B12" s="9" t="s">
        <v>126</v>
      </c>
      <c r="C12" s="5" t="s">
        <v>13</v>
      </c>
      <c r="D12" s="50">
        <v>452015.07999999996</v>
      </c>
      <c r="E12" s="108"/>
      <c r="F12" s="107"/>
      <c r="G12" s="107"/>
    </row>
    <row r="13" spans="1:7" ht="51" customHeight="1" x14ac:dyDescent="0.3">
      <c r="A13" s="93">
        <v>7</v>
      </c>
      <c r="B13" s="18" t="s">
        <v>186</v>
      </c>
      <c r="C13" s="5" t="s">
        <v>13</v>
      </c>
      <c r="D13" s="50">
        <f>D14+D15</f>
        <v>1500770.28</v>
      </c>
      <c r="E13" s="107"/>
      <c r="F13" s="107"/>
      <c r="G13" s="107"/>
    </row>
    <row r="14" spans="1:7" ht="20.25" customHeight="1" x14ac:dyDescent="0.3">
      <c r="A14" s="93">
        <v>8</v>
      </c>
      <c r="B14" s="9" t="s">
        <v>127</v>
      </c>
      <c r="C14" s="5" t="s">
        <v>13</v>
      </c>
      <c r="D14" s="70">
        <f>[1]TDSheet!$AE$22</f>
        <v>1172749.56</v>
      </c>
      <c r="E14" s="107"/>
      <c r="F14" s="107"/>
      <c r="G14" s="107"/>
    </row>
    <row r="15" spans="1:7" ht="17.25" customHeight="1" x14ac:dyDescent="0.3">
      <c r="A15" s="93">
        <v>9</v>
      </c>
      <c r="B15" s="9" t="s">
        <v>128</v>
      </c>
      <c r="C15" s="5" t="s">
        <v>13</v>
      </c>
      <c r="D15" s="70">
        <f>[1]TDSheet!$AI$22</f>
        <v>328020.71999999997</v>
      </c>
      <c r="E15" s="107"/>
      <c r="F15" s="107"/>
      <c r="G15" s="107"/>
    </row>
    <row r="16" spans="1:7" ht="20.25" customHeight="1" x14ac:dyDescent="0.3">
      <c r="A16" s="93">
        <v>10</v>
      </c>
      <c r="B16" s="18" t="s">
        <v>116</v>
      </c>
      <c r="C16" s="5" t="s">
        <v>13</v>
      </c>
      <c r="D16" s="50">
        <f>D18+D19+D23</f>
        <v>1485945.69</v>
      </c>
      <c r="E16" s="107"/>
      <c r="F16" s="107"/>
      <c r="G16" s="107"/>
    </row>
    <row r="17" spans="1:7" ht="24" customHeight="1" x14ac:dyDescent="0.3">
      <c r="A17" s="93">
        <v>11</v>
      </c>
      <c r="B17" s="9" t="s">
        <v>187</v>
      </c>
      <c r="C17" s="5" t="s">
        <v>13</v>
      </c>
      <c r="D17" s="50"/>
      <c r="E17" s="107"/>
      <c r="F17" s="107"/>
      <c r="G17" s="107"/>
    </row>
    <row r="18" spans="1:7" ht="18.75" customHeight="1" x14ac:dyDescent="0.3">
      <c r="A18" s="93">
        <v>12</v>
      </c>
      <c r="B18" s="9" t="s">
        <v>127</v>
      </c>
      <c r="C18" s="5" t="s">
        <v>13</v>
      </c>
      <c r="D18" s="70">
        <v>1172749.56</v>
      </c>
      <c r="E18" s="107"/>
      <c r="F18" s="107"/>
      <c r="G18" s="107"/>
    </row>
    <row r="19" spans="1:7" ht="17.25" customHeight="1" x14ac:dyDescent="0.3">
      <c r="A19" s="93">
        <v>13</v>
      </c>
      <c r="B19" s="9" t="s">
        <v>128</v>
      </c>
      <c r="C19" s="5" t="s">
        <v>13</v>
      </c>
      <c r="D19" s="70">
        <v>313196.13</v>
      </c>
      <c r="E19" s="107"/>
      <c r="F19" s="107"/>
      <c r="G19" s="107"/>
    </row>
    <row r="20" spans="1:7" ht="21" customHeight="1" x14ac:dyDescent="0.3">
      <c r="A20" s="93">
        <v>14</v>
      </c>
      <c r="B20" s="9" t="s">
        <v>188</v>
      </c>
      <c r="C20" s="5" t="s">
        <v>13</v>
      </c>
      <c r="D20" s="5">
        <v>0</v>
      </c>
      <c r="E20" s="107"/>
      <c r="F20" s="107"/>
      <c r="G20" s="107"/>
    </row>
    <row r="21" spans="1:7" ht="18.75" customHeight="1" x14ac:dyDescent="0.3">
      <c r="A21" s="93">
        <v>15</v>
      </c>
      <c r="B21" s="9" t="s">
        <v>129</v>
      </c>
      <c r="C21" s="5" t="s">
        <v>13</v>
      </c>
      <c r="D21" s="5">
        <v>0</v>
      </c>
      <c r="E21" s="107"/>
      <c r="F21" s="107"/>
      <c r="G21" s="107"/>
    </row>
    <row r="22" spans="1:7" ht="35.25" customHeight="1" x14ac:dyDescent="0.3">
      <c r="A22" s="93">
        <v>16</v>
      </c>
      <c r="B22" s="9" t="s">
        <v>130</v>
      </c>
      <c r="C22" s="5" t="s">
        <v>13</v>
      </c>
      <c r="D22" s="5">
        <v>0</v>
      </c>
      <c r="E22" s="107"/>
      <c r="F22" s="107"/>
      <c r="G22" s="107"/>
    </row>
    <row r="23" spans="1:7" ht="18.75" customHeight="1" x14ac:dyDescent="0.3">
      <c r="A23" s="93">
        <v>17</v>
      </c>
      <c r="B23" s="9" t="s">
        <v>131</v>
      </c>
      <c r="C23" s="5" t="s">
        <v>13</v>
      </c>
      <c r="D23" s="5">
        <v>0</v>
      </c>
      <c r="E23" s="107"/>
      <c r="F23" s="107"/>
      <c r="G23" s="107"/>
    </row>
    <row r="24" spans="1:7" ht="32.25" customHeight="1" x14ac:dyDescent="0.3">
      <c r="A24" s="93">
        <v>18</v>
      </c>
      <c r="B24" s="18" t="s">
        <v>117</v>
      </c>
      <c r="C24" s="5" t="s">
        <v>13</v>
      </c>
      <c r="D24" s="50">
        <f>D17+D22</f>
        <v>0</v>
      </c>
      <c r="E24" s="107"/>
      <c r="F24" s="107"/>
      <c r="G24" s="107"/>
    </row>
    <row r="25" spans="1:7" ht="33.75" customHeight="1" x14ac:dyDescent="0.3">
      <c r="A25" s="93">
        <v>19</v>
      </c>
      <c r="B25" s="18" t="s">
        <v>118</v>
      </c>
      <c r="C25" s="5" t="s">
        <v>13</v>
      </c>
      <c r="D25" s="50"/>
      <c r="E25" s="107"/>
      <c r="F25" s="107"/>
      <c r="G25" s="107"/>
    </row>
    <row r="26" spans="1:7" ht="21" customHeight="1" x14ac:dyDescent="0.3">
      <c r="A26" s="93">
        <v>20</v>
      </c>
      <c r="B26" s="9" t="s">
        <v>123</v>
      </c>
      <c r="C26" s="5" t="s">
        <v>13</v>
      </c>
      <c r="D26" s="5">
        <v>0</v>
      </c>
      <c r="E26" s="107"/>
      <c r="F26" s="107"/>
      <c r="G26" s="107"/>
    </row>
    <row r="27" spans="1:7" ht="18.75" customHeight="1" x14ac:dyDescent="0.3">
      <c r="A27" s="93">
        <v>21</v>
      </c>
      <c r="B27" s="9" t="s">
        <v>124</v>
      </c>
      <c r="C27" s="5" t="s">
        <v>13</v>
      </c>
      <c r="D27" s="50">
        <v>520340.42</v>
      </c>
      <c r="E27" s="107"/>
      <c r="F27" s="107"/>
      <c r="G27" s="107"/>
    </row>
    <row r="28" spans="1:7" ht="15.6" x14ac:dyDescent="0.3">
      <c r="A28" s="94"/>
      <c r="B28" s="72"/>
      <c r="C28" s="73"/>
      <c r="D28" s="74"/>
      <c r="E28" s="107"/>
      <c r="F28" s="107"/>
      <c r="G28" s="107"/>
    </row>
    <row r="29" spans="1:7" ht="15.6" x14ac:dyDescent="0.3">
      <c r="A29" s="94"/>
      <c r="B29" s="75" t="s">
        <v>305</v>
      </c>
      <c r="C29" s="73"/>
      <c r="D29" s="74"/>
      <c r="E29" s="107"/>
      <c r="F29" s="107"/>
      <c r="G29" s="107"/>
    </row>
    <row r="30" spans="1:7" ht="15.6" x14ac:dyDescent="0.3">
      <c r="A30" s="141" t="s">
        <v>307</v>
      </c>
      <c r="B30" s="141"/>
      <c r="C30" s="141"/>
      <c r="D30" s="141"/>
      <c r="E30" s="107"/>
      <c r="F30" s="107"/>
      <c r="G30" s="107"/>
    </row>
    <row r="31" spans="1:7" ht="78" x14ac:dyDescent="0.3">
      <c r="A31" s="76"/>
      <c r="B31" s="63" t="s">
        <v>291</v>
      </c>
      <c r="C31" s="63" t="s">
        <v>308</v>
      </c>
      <c r="D31" s="63" t="s">
        <v>309</v>
      </c>
      <c r="E31" s="111"/>
      <c r="F31" s="107"/>
      <c r="G31" s="107"/>
    </row>
    <row r="32" spans="1:7" ht="15.6" x14ac:dyDescent="0.3">
      <c r="A32" s="76">
        <v>1</v>
      </c>
      <c r="B32" s="62" t="s">
        <v>292</v>
      </c>
      <c r="C32" s="64">
        <v>226804.43519999998</v>
      </c>
      <c r="D32" s="66" t="s">
        <v>242</v>
      </c>
      <c r="E32" s="83"/>
      <c r="F32" s="107"/>
      <c r="G32" s="107"/>
    </row>
    <row r="33" spans="1:7" ht="15.6" x14ac:dyDescent="0.3">
      <c r="A33" s="76">
        <v>2</v>
      </c>
      <c r="B33" s="62" t="s">
        <v>293</v>
      </c>
      <c r="C33" s="64">
        <v>174262.86719999995</v>
      </c>
      <c r="D33" s="66" t="s">
        <v>259</v>
      </c>
      <c r="E33" s="83"/>
      <c r="F33" s="107"/>
      <c r="G33" s="107"/>
    </row>
    <row r="34" spans="1:7" ht="15.6" x14ac:dyDescent="0.3">
      <c r="A34" s="76">
        <v>3</v>
      </c>
      <c r="B34" s="65" t="s">
        <v>294</v>
      </c>
      <c r="C34" s="64">
        <v>61298.495999999985</v>
      </c>
      <c r="D34" s="66" t="s">
        <v>261</v>
      </c>
      <c r="E34" s="83"/>
      <c r="F34" s="107"/>
      <c r="G34" s="107"/>
    </row>
    <row r="35" spans="1:7" ht="62.4" x14ac:dyDescent="0.3">
      <c r="A35" s="76">
        <v>4</v>
      </c>
      <c r="B35" s="65" t="s">
        <v>295</v>
      </c>
      <c r="C35" s="64">
        <v>72682.502399999998</v>
      </c>
      <c r="D35" s="66" t="s">
        <v>242</v>
      </c>
      <c r="E35" s="83"/>
      <c r="F35" s="107"/>
      <c r="G35" s="107"/>
    </row>
    <row r="36" spans="1:7" ht="109.2" x14ac:dyDescent="0.3">
      <c r="A36" s="76">
        <v>5</v>
      </c>
      <c r="B36" s="65" t="s">
        <v>296</v>
      </c>
      <c r="C36" s="64">
        <v>173387.17439999999</v>
      </c>
      <c r="D36" s="66" t="s">
        <v>242</v>
      </c>
      <c r="E36" s="83"/>
      <c r="F36" s="107"/>
      <c r="G36" s="107"/>
    </row>
    <row r="37" spans="1:7" ht="31.2" x14ac:dyDescent="0.3">
      <c r="A37" s="76">
        <v>6</v>
      </c>
      <c r="B37" s="65" t="s">
        <v>346</v>
      </c>
      <c r="C37" s="64">
        <v>4985</v>
      </c>
      <c r="D37" s="66"/>
      <c r="E37" s="83"/>
      <c r="F37" s="107"/>
      <c r="G37" s="107"/>
    </row>
    <row r="38" spans="1:7" ht="31.2" x14ac:dyDescent="0.3">
      <c r="A38" s="76">
        <v>7</v>
      </c>
      <c r="B38" s="65" t="s">
        <v>318</v>
      </c>
      <c r="C38" s="117">
        <v>12001</v>
      </c>
      <c r="D38" s="63" t="s">
        <v>317</v>
      </c>
      <c r="E38" s="83"/>
      <c r="F38" s="107"/>
      <c r="G38" s="107"/>
    </row>
    <row r="39" spans="1:7" ht="46.8" x14ac:dyDescent="0.3">
      <c r="A39" s="76">
        <v>8</v>
      </c>
      <c r="B39" s="65" t="s">
        <v>325</v>
      </c>
      <c r="C39" s="64">
        <f>216000+18000</f>
        <v>234000</v>
      </c>
      <c r="D39" s="66"/>
      <c r="E39" s="83"/>
      <c r="F39" s="107"/>
      <c r="G39" s="107"/>
    </row>
    <row r="40" spans="1:7" ht="46.8" x14ac:dyDescent="0.3">
      <c r="A40" s="76">
        <v>9</v>
      </c>
      <c r="B40" s="65" t="s">
        <v>310</v>
      </c>
      <c r="C40" s="64">
        <v>9857</v>
      </c>
      <c r="D40" s="63" t="s">
        <v>311</v>
      </c>
      <c r="E40" s="83"/>
      <c r="F40" s="107"/>
      <c r="G40" s="107"/>
    </row>
    <row r="41" spans="1:7" ht="15.6" x14ac:dyDescent="0.3">
      <c r="A41" s="76">
        <v>10</v>
      </c>
      <c r="B41" s="68" t="s">
        <v>301</v>
      </c>
      <c r="C41" s="64">
        <f>2*2670</f>
        <v>5340</v>
      </c>
      <c r="D41" s="66" t="s">
        <v>326</v>
      </c>
      <c r="E41" s="112"/>
      <c r="F41" s="107"/>
      <c r="G41" s="107"/>
    </row>
    <row r="42" spans="1:7" ht="15.6" x14ac:dyDescent="0.3">
      <c r="A42" s="76">
        <v>11</v>
      </c>
      <c r="B42" s="68" t="s">
        <v>303</v>
      </c>
      <c r="C42" s="64">
        <f>6590*2</f>
        <v>13180</v>
      </c>
      <c r="D42" s="63" t="s">
        <v>298</v>
      </c>
      <c r="E42" s="83"/>
      <c r="F42" s="107"/>
      <c r="G42" s="107"/>
    </row>
    <row r="43" spans="1:7" ht="109.2" x14ac:dyDescent="0.3">
      <c r="A43" s="76">
        <v>12</v>
      </c>
      <c r="B43" s="65" t="s">
        <v>313</v>
      </c>
      <c r="C43" s="67">
        <v>22295</v>
      </c>
      <c r="D43" s="66" t="s">
        <v>242</v>
      </c>
      <c r="E43" s="112"/>
      <c r="F43" s="107"/>
      <c r="G43" s="107"/>
    </row>
    <row r="44" spans="1:7" ht="31.2" x14ac:dyDescent="0.3">
      <c r="A44" s="76">
        <v>13</v>
      </c>
      <c r="B44" s="62" t="s">
        <v>300</v>
      </c>
      <c r="C44" s="67">
        <v>990</v>
      </c>
      <c r="D44" s="66" t="s">
        <v>312</v>
      </c>
      <c r="E44" s="83"/>
      <c r="F44" s="107"/>
      <c r="G44" s="107"/>
    </row>
    <row r="45" spans="1:7" ht="31.2" x14ac:dyDescent="0.3">
      <c r="A45" s="76">
        <v>14</v>
      </c>
      <c r="B45" s="78" t="s">
        <v>314</v>
      </c>
      <c r="C45" s="67">
        <f>0.15*D14</f>
        <v>175912.43400000001</v>
      </c>
      <c r="D45" s="66" t="s">
        <v>242</v>
      </c>
      <c r="E45" s="83"/>
      <c r="F45" s="107"/>
      <c r="G45" s="107"/>
    </row>
    <row r="46" spans="1:7" ht="15.6" x14ac:dyDescent="0.3">
      <c r="A46" s="83"/>
      <c r="B46" s="90"/>
      <c r="C46" s="89"/>
      <c r="D46" s="89"/>
      <c r="E46" s="109"/>
      <c r="F46" s="107"/>
      <c r="G46" s="107"/>
    </row>
    <row r="47" spans="1:7" ht="15.6" x14ac:dyDescent="0.3">
      <c r="A47" s="79"/>
      <c r="B47" s="80" t="s">
        <v>306</v>
      </c>
      <c r="C47" s="81"/>
      <c r="D47" s="81"/>
      <c r="E47" s="81"/>
      <c r="F47" s="77"/>
      <c r="G47" s="107"/>
    </row>
    <row r="48" spans="1:7" ht="36" customHeight="1" x14ac:dyDescent="0.3">
      <c r="A48" s="79"/>
      <c r="B48" s="138" t="s">
        <v>324</v>
      </c>
      <c r="C48" s="138"/>
      <c r="D48" s="82">
        <v>316943.25</v>
      </c>
      <c r="E48" s="81"/>
      <c r="F48" s="77"/>
      <c r="G48" s="107"/>
    </row>
    <row r="49" spans="1:7" ht="15.6" x14ac:dyDescent="0.3">
      <c r="A49" s="79"/>
      <c r="B49" s="138" t="s">
        <v>327</v>
      </c>
      <c r="C49" s="138"/>
      <c r="D49" s="82">
        <f>D15</f>
        <v>328020.71999999997</v>
      </c>
      <c r="E49" s="81"/>
      <c r="F49" s="77"/>
      <c r="G49" s="107"/>
    </row>
    <row r="50" spans="1:7" ht="15.6" x14ac:dyDescent="0.3">
      <c r="A50" s="79"/>
      <c r="B50" s="138" t="s">
        <v>328</v>
      </c>
      <c r="C50" s="138"/>
      <c r="D50" s="82">
        <f>D19</f>
        <v>313196.13</v>
      </c>
      <c r="E50" s="81"/>
      <c r="F50" s="77"/>
      <c r="G50" s="107"/>
    </row>
    <row r="51" spans="1:7" ht="15.6" x14ac:dyDescent="0.3">
      <c r="A51" s="79"/>
      <c r="B51" s="95"/>
      <c r="C51" s="95"/>
      <c r="D51" s="82"/>
      <c r="E51" s="81"/>
      <c r="F51" s="77"/>
      <c r="G51" s="107"/>
    </row>
    <row r="52" spans="1:7" ht="15.6" x14ac:dyDescent="0.3">
      <c r="A52" s="145" t="s">
        <v>315</v>
      </c>
      <c r="B52" s="145"/>
      <c r="C52" s="145"/>
      <c r="D52" s="145"/>
      <c r="E52" s="145"/>
      <c r="F52" s="145"/>
      <c r="G52" s="107"/>
    </row>
    <row r="53" spans="1:7" ht="15.6" x14ac:dyDescent="0.3">
      <c r="A53" s="96"/>
      <c r="B53" s="96"/>
      <c r="C53" s="96"/>
      <c r="D53" s="96"/>
      <c r="E53" s="96"/>
      <c r="F53" s="96"/>
      <c r="G53" s="107"/>
    </row>
    <row r="54" spans="1:7" ht="78" x14ac:dyDescent="0.3">
      <c r="A54" s="76"/>
      <c r="B54" s="63" t="s">
        <v>291</v>
      </c>
      <c r="C54" s="63" t="s">
        <v>323</v>
      </c>
      <c r="D54" s="110" t="s">
        <v>319</v>
      </c>
      <c r="E54" s="115"/>
      <c r="F54" s="107"/>
      <c r="G54" s="107"/>
    </row>
    <row r="55" spans="1:7" ht="46.8" x14ac:dyDescent="0.3">
      <c r="A55" s="76">
        <v>1</v>
      </c>
      <c r="B55" s="97" t="s">
        <v>332</v>
      </c>
      <c r="C55" s="67">
        <v>811</v>
      </c>
      <c r="D55" s="113" t="s">
        <v>333</v>
      </c>
      <c r="E55" s="115"/>
      <c r="F55" s="107"/>
      <c r="G55" s="107"/>
    </row>
    <row r="56" spans="1:7" ht="31.2" x14ac:dyDescent="0.3">
      <c r="A56" s="76">
        <v>2</v>
      </c>
      <c r="B56" s="97" t="s">
        <v>334</v>
      </c>
      <c r="C56" s="67">
        <v>2135</v>
      </c>
      <c r="D56" s="113" t="s">
        <v>335</v>
      </c>
      <c r="E56" s="115"/>
      <c r="F56" s="107"/>
      <c r="G56" s="107"/>
    </row>
    <row r="57" spans="1:7" ht="46.8" x14ac:dyDescent="0.3">
      <c r="A57" s="76">
        <v>3</v>
      </c>
      <c r="B57" s="97" t="s">
        <v>338</v>
      </c>
      <c r="C57" s="67">
        <v>52500</v>
      </c>
      <c r="D57" s="113" t="s">
        <v>336</v>
      </c>
      <c r="E57" s="115"/>
      <c r="F57" s="107"/>
      <c r="G57" s="107"/>
    </row>
    <row r="58" spans="1:7" ht="46.8" x14ac:dyDescent="0.3">
      <c r="A58" s="76">
        <v>4</v>
      </c>
      <c r="B58" s="97" t="s">
        <v>339</v>
      </c>
      <c r="C58" s="67">
        <v>3700</v>
      </c>
      <c r="D58" s="113" t="s">
        <v>337</v>
      </c>
      <c r="E58" s="115"/>
      <c r="F58" s="107"/>
      <c r="G58" s="107"/>
    </row>
    <row r="59" spans="1:7" ht="46.8" x14ac:dyDescent="0.3">
      <c r="A59" s="76">
        <v>5</v>
      </c>
      <c r="B59" s="97" t="s">
        <v>340</v>
      </c>
      <c r="C59" s="67">
        <v>1500</v>
      </c>
      <c r="D59" s="113" t="s">
        <v>341</v>
      </c>
      <c r="E59" s="115"/>
      <c r="F59" s="107"/>
      <c r="G59" s="107"/>
    </row>
    <row r="60" spans="1:7" ht="31.2" x14ac:dyDescent="0.3">
      <c r="A60" s="76">
        <v>6</v>
      </c>
      <c r="B60" s="97" t="s">
        <v>342</v>
      </c>
      <c r="C60" s="67">
        <v>1425</v>
      </c>
      <c r="D60" s="113" t="s">
        <v>343</v>
      </c>
      <c r="E60" s="115"/>
      <c r="F60" s="107"/>
      <c r="G60" s="107"/>
    </row>
    <row r="61" spans="1:7" ht="55.2" customHeight="1" x14ac:dyDescent="0.3">
      <c r="A61" s="76">
        <v>7</v>
      </c>
      <c r="B61" s="97" t="s">
        <v>344</v>
      </c>
      <c r="C61" s="67">
        <v>5900</v>
      </c>
      <c r="D61" s="113"/>
      <c r="E61" s="115"/>
      <c r="F61" s="107"/>
      <c r="G61" s="107"/>
    </row>
    <row r="62" spans="1:7" ht="21.6" customHeight="1" x14ac:dyDescent="0.3">
      <c r="A62" s="76">
        <v>8</v>
      </c>
      <c r="B62" s="97" t="s">
        <v>345</v>
      </c>
      <c r="C62" s="67">
        <v>33411</v>
      </c>
      <c r="D62" s="113"/>
      <c r="E62" s="115"/>
      <c r="F62" s="107"/>
      <c r="G62" s="107"/>
    </row>
    <row r="63" spans="1:7" ht="17.399999999999999" customHeight="1" x14ac:dyDescent="0.3">
      <c r="A63" s="76">
        <v>9</v>
      </c>
      <c r="B63" s="97" t="s">
        <v>347</v>
      </c>
      <c r="C63" s="67">
        <v>1511</v>
      </c>
      <c r="D63" s="113" t="s">
        <v>348</v>
      </c>
      <c r="E63" s="115"/>
      <c r="F63" s="107"/>
      <c r="G63" s="107"/>
    </row>
    <row r="64" spans="1:7" ht="33" customHeight="1" x14ac:dyDescent="0.3">
      <c r="A64" s="76">
        <v>10</v>
      </c>
      <c r="B64" s="97" t="s">
        <v>349</v>
      </c>
      <c r="C64" s="67">
        <v>2720</v>
      </c>
      <c r="D64" s="113" t="s">
        <v>350</v>
      </c>
      <c r="E64" s="115"/>
      <c r="F64" s="107"/>
      <c r="G64" s="107"/>
    </row>
    <row r="65" spans="1:7" ht="33" customHeight="1" x14ac:dyDescent="0.3">
      <c r="A65" s="76">
        <v>11</v>
      </c>
      <c r="B65" s="97" t="s">
        <v>352</v>
      </c>
      <c r="C65" s="67">
        <f>56480+400+15000</f>
        <v>71880</v>
      </c>
      <c r="D65" s="113" t="s">
        <v>353</v>
      </c>
      <c r="E65" s="115"/>
      <c r="F65" s="107"/>
      <c r="G65" s="107"/>
    </row>
    <row r="66" spans="1:7" ht="57.6" customHeight="1" x14ac:dyDescent="0.3">
      <c r="A66" s="76">
        <v>12</v>
      </c>
      <c r="B66" s="97" t="s">
        <v>356</v>
      </c>
      <c r="C66" s="67">
        <v>5120</v>
      </c>
      <c r="D66" s="113"/>
      <c r="E66" s="115"/>
      <c r="F66" s="107"/>
      <c r="G66" s="107"/>
    </row>
    <row r="67" spans="1:7" ht="33" customHeight="1" x14ac:dyDescent="0.3">
      <c r="A67" s="76">
        <v>13</v>
      </c>
      <c r="B67" s="97" t="s">
        <v>355</v>
      </c>
      <c r="C67" s="67">
        <v>11250</v>
      </c>
      <c r="D67" s="113"/>
      <c r="E67" s="115"/>
      <c r="F67" s="107"/>
      <c r="G67" s="107"/>
    </row>
    <row r="68" spans="1:7" ht="46.8" x14ac:dyDescent="0.3">
      <c r="A68" s="76">
        <v>14</v>
      </c>
      <c r="B68" s="63" t="s">
        <v>354</v>
      </c>
      <c r="C68" s="67">
        <v>1563</v>
      </c>
      <c r="D68" s="113" t="s">
        <v>351</v>
      </c>
      <c r="E68" s="115"/>
      <c r="F68" s="107"/>
      <c r="G68" s="107"/>
    </row>
    <row r="69" spans="1:7" ht="31.2" x14ac:dyDescent="0.3">
      <c r="A69" s="76">
        <v>15</v>
      </c>
      <c r="B69" s="98" t="s">
        <v>297</v>
      </c>
      <c r="C69" s="99">
        <f>SUM(C54:C68)</f>
        <v>195426</v>
      </c>
      <c r="D69" s="114"/>
      <c r="E69" s="116"/>
      <c r="F69" s="107"/>
      <c r="G69" s="107"/>
    </row>
    <row r="70" spans="1:7" ht="46.8" x14ac:dyDescent="0.3">
      <c r="A70" s="83"/>
      <c r="B70" s="95" t="s">
        <v>329</v>
      </c>
      <c r="C70" s="80">
        <f>D50-C69</f>
        <v>117770.13</v>
      </c>
      <c r="D70" s="84"/>
      <c r="E70" s="85"/>
      <c r="F70" s="107"/>
      <c r="G70" s="107"/>
    </row>
    <row r="71" spans="1:7" ht="46.8" x14ac:dyDescent="0.3">
      <c r="A71" s="83"/>
      <c r="B71" s="86" t="s">
        <v>330</v>
      </c>
      <c r="C71" s="87">
        <f>C70+D48</f>
        <v>434713.38</v>
      </c>
      <c r="D71" s="84"/>
      <c r="E71" s="85"/>
      <c r="F71" s="107"/>
      <c r="G71" s="107"/>
    </row>
    <row r="72" spans="1:7" ht="15.6" x14ac:dyDescent="0.3">
      <c r="A72" s="83"/>
      <c r="B72" s="86"/>
      <c r="C72" s="88"/>
      <c r="D72" s="84"/>
      <c r="E72" s="85"/>
      <c r="F72" s="107"/>
      <c r="G72" s="107"/>
    </row>
    <row r="73" spans="1:7" ht="15.6" x14ac:dyDescent="0.3">
      <c r="A73" s="146" t="s">
        <v>316</v>
      </c>
      <c r="B73" s="146"/>
      <c r="C73" s="146"/>
      <c r="D73" s="146"/>
      <c r="E73" s="146"/>
      <c r="F73" s="107"/>
      <c r="G73" s="107"/>
    </row>
    <row r="74" spans="1:7" ht="15.6" x14ac:dyDescent="0.3">
      <c r="A74" s="93"/>
      <c r="B74" s="102" t="s">
        <v>189</v>
      </c>
      <c r="C74" s="5" t="s">
        <v>6</v>
      </c>
      <c r="D74" s="8">
        <v>0</v>
      </c>
      <c r="E74" s="104"/>
      <c r="F74" s="104"/>
      <c r="G74" s="104"/>
    </row>
    <row r="75" spans="1:7" ht="15.6" x14ac:dyDescent="0.3">
      <c r="A75" s="93"/>
      <c r="B75" s="19" t="s">
        <v>190</v>
      </c>
      <c r="C75" s="5" t="s">
        <v>6</v>
      </c>
      <c r="D75" s="8">
        <v>0</v>
      </c>
      <c r="E75" s="104"/>
      <c r="F75" s="104"/>
      <c r="G75" s="104"/>
    </row>
    <row r="76" spans="1:7" ht="31.2" x14ac:dyDescent="0.3">
      <c r="A76" s="93"/>
      <c r="B76" s="19" t="s">
        <v>191</v>
      </c>
      <c r="C76" s="5" t="s">
        <v>6</v>
      </c>
      <c r="D76" s="8">
        <v>0</v>
      </c>
      <c r="E76" s="104"/>
      <c r="F76" s="104"/>
      <c r="G76" s="104"/>
    </row>
    <row r="77" spans="1:7" ht="15.6" x14ac:dyDescent="0.3">
      <c r="A77" s="93"/>
      <c r="B77" s="19" t="s">
        <v>192</v>
      </c>
      <c r="C77" s="5" t="s">
        <v>13</v>
      </c>
      <c r="D77" s="8">
        <v>0</v>
      </c>
      <c r="E77" s="104"/>
      <c r="F77" s="104"/>
      <c r="G77" s="104"/>
    </row>
    <row r="78" spans="1:7" ht="15.6" x14ac:dyDescent="0.3">
      <c r="A78" s="94"/>
      <c r="B78" s="100"/>
      <c r="C78" s="73"/>
      <c r="D78" s="101"/>
      <c r="E78" s="104"/>
      <c r="F78" s="104"/>
      <c r="G78" s="104"/>
    </row>
    <row r="79" spans="1:7" ht="15.6" x14ac:dyDescent="0.3">
      <c r="A79" s="94"/>
      <c r="B79" s="100"/>
      <c r="C79" s="73"/>
      <c r="D79" s="101"/>
      <c r="E79" s="104"/>
      <c r="F79" s="104"/>
      <c r="G79" s="104"/>
    </row>
    <row r="80" spans="1:7" ht="15.6" x14ac:dyDescent="0.3">
      <c r="A80" s="147" t="s">
        <v>119</v>
      </c>
      <c r="B80" s="148"/>
      <c r="C80" s="148"/>
      <c r="D80" s="149"/>
      <c r="E80" s="104"/>
      <c r="F80" s="104"/>
      <c r="G80" s="104"/>
    </row>
    <row r="81" spans="1:7" ht="31.2" x14ac:dyDescent="0.3">
      <c r="A81" s="93">
        <v>1</v>
      </c>
      <c r="B81" s="18" t="s">
        <v>120</v>
      </c>
      <c r="C81" s="5" t="s">
        <v>13</v>
      </c>
      <c r="D81" s="69"/>
      <c r="E81" s="104"/>
      <c r="F81" s="104"/>
      <c r="G81" s="104"/>
    </row>
    <row r="82" spans="1:7" ht="15.6" x14ac:dyDescent="0.3">
      <c r="A82" s="93">
        <v>2</v>
      </c>
      <c r="B82" s="9" t="s">
        <v>125</v>
      </c>
      <c r="C82" s="5" t="s">
        <v>13</v>
      </c>
      <c r="D82" s="69">
        <v>0</v>
      </c>
      <c r="E82" s="104"/>
      <c r="F82" s="104"/>
      <c r="G82" s="104"/>
    </row>
    <row r="83" spans="1:7" ht="15.6" x14ac:dyDescent="0.3">
      <c r="A83" s="93">
        <v>3</v>
      </c>
      <c r="B83" s="9" t="s">
        <v>126</v>
      </c>
      <c r="C83" s="5" t="s">
        <v>13</v>
      </c>
      <c r="D83" s="69">
        <v>0</v>
      </c>
      <c r="E83" s="104"/>
      <c r="F83" s="104"/>
      <c r="G83" s="104"/>
    </row>
    <row r="84" spans="1:7" ht="31.2" x14ac:dyDescent="0.3">
      <c r="A84" s="93">
        <v>4</v>
      </c>
      <c r="B84" s="18" t="s">
        <v>121</v>
      </c>
      <c r="C84" s="5" t="s">
        <v>13</v>
      </c>
      <c r="D84" s="69"/>
      <c r="E84" s="104"/>
      <c r="F84" s="104"/>
      <c r="G84" s="104"/>
    </row>
    <row r="85" spans="1:7" ht="15.6" x14ac:dyDescent="0.3">
      <c r="A85" s="93">
        <v>5</v>
      </c>
      <c r="B85" s="9" t="s">
        <v>125</v>
      </c>
      <c r="C85" s="5" t="s">
        <v>13</v>
      </c>
      <c r="D85" s="69">
        <v>0</v>
      </c>
      <c r="E85" s="104"/>
      <c r="F85" s="104"/>
      <c r="G85" s="104"/>
    </row>
    <row r="86" spans="1:7" ht="15.6" x14ac:dyDescent="0.3">
      <c r="A86" s="93">
        <v>6</v>
      </c>
      <c r="B86" s="9" t="s">
        <v>126</v>
      </c>
      <c r="C86" s="5" t="s">
        <v>13</v>
      </c>
      <c r="D86" s="69">
        <v>0</v>
      </c>
      <c r="E86" s="104"/>
      <c r="F86" s="104"/>
      <c r="G86" s="104"/>
    </row>
    <row r="87" spans="1:7" ht="15.6" x14ac:dyDescent="0.3">
      <c r="A87" s="142" t="s">
        <v>193</v>
      </c>
      <c r="B87" s="143"/>
      <c r="C87" s="143"/>
      <c r="D87" s="144"/>
      <c r="E87" s="104"/>
      <c r="F87" s="104"/>
      <c r="G87" s="104"/>
    </row>
    <row r="88" spans="1:7" ht="46.8" x14ac:dyDescent="0.3">
      <c r="A88" s="150"/>
      <c r="B88" s="18" t="s">
        <v>91</v>
      </c>
      <c r="C88" s="5" t="s">
        <v>5</v>
      </c>
      <c r="D88" s="8" t="s">
        <v>254</v>
      </c>
      <c r="E88" s="8" t="s">
        <v>244</v>
      </c>
      <c r="F88" s="8" t="s">
        <v>320</v>
      </c>
      <c r="G88" s="8" t="s">
        <v>321</v>
      </c>
    </row>
    <row r="89" spans="1:7" ht="15.6" x14ac:dyDescent="0.3">
      <c r="A89" s="151"/>
      <c r="B89" s="18" t="s">
        <v>59</v>
      </c>
      <c r="C89" s="5" t="s">
        <v>5</v>
      </c>
      <c r="D89" s="8" t="s">
        <v>239</v>
      </c>
      <c r="E89" s="8" t="s">
        <v>239</v>
      </c>
      <c r="F89" s="8" t="s">
        <v>239</v>
      </c>
      <c r="G89" s="8" t="s">
        <v>322</v>
      </c>
    </row>
    <row r="90" spans="1:7" ht="15.6" x14ac:dyDescent="0.3">
      <c r="A90" s="151"/>
      <c r="B90" s="18" t="s">
        <v>122</v>
      </c>
      <c r="C90" s="5" t="s">
        <v>98</v>
      </c>
      <c r="D90" s="57">
        <v>1913.55</v>
      </c>
      <c r="E90" s="8">
        <v>1171</v>
      </c>
      <c r="F90" s="8">
        <v>500</v>
      </c>
      <c r="G90" s="8">
        <v>1171</v>
      </c>
    </row>
    <row r="91" spans="1:7" ht="15.6" x14ac:dyDescent="0.3">
      <c r="A91" s="151"/>
      <c r="B91" s="18" t="s">
        <v>194</v>
      </c>
      <c r="C91" s="5" t="s">
        <v>13</v>
      </c>
      <c r="D91" s="57">
        <f>[2]TDSheet!$C$28+[2]TDSheet!$G$28</f>
        <v>243854.58000000002</v>
      </c>
      <c r="E91" s="57">
        <v>13665.57</v>
      </c>
      <c r="F91" s="57">
        <v>13665.57</v>
      </c>
      <c r="G91" s="57">
        <v>13665.57</v>
      </c>
    </row>
    <row r="92" spans="1:7" ht="15.6" x14ac:dyDescent="0.3">
      <c r="A92" s="151"/>
      <c r="B92" s="9" t="s">
        <v>195</v>
      </c>
      <c r="C92" s="5" t="s">
        <v>13</v>
      </c>
      <c r="D92" s="58">
        <f>[2]TDSheet!$D$28+[2]TDSheet!$H$28</f>
        <v>208187.84999999998</v>
      </c>
      <c r="E92" s="58">
        <v>0</v>
      </c>
      <c r="F92" s="58">
        <v>0</v>
      </c>
      <c r="G92" s="58">
        <v>0</v>
      </c>
    </row>
    <row r="93" spans="1:7" ht="15.6" x14ac:dyDescent="0.3">
      <c r="A93" s="151"/>
      <c r="B93" s="9" t="s">
        <v>196</v>
      </c>
      <c r="C93" s="5" t="s">
        <v>13</v>
      </c>
      <c r="D93" s="58">
        <f>D91-D92</f>
        <v>35666.73000000004</v>
      </c>
      <c r="E93" s="58">
        <v>13665.57</v>
      </c>
      <c r="F93" s="58">
        <v>13665.57</v>
      </c>
      <c r="G93" s="58">
        <v>13665.57</v>
      </c>
    </row>
    <row r="94" spans="1:7" ht="31.2" x14ac:dyDescent="0.3">
      <c r="A94" s="151"/>
      <c r="B94" s="9" t="s">
        <v>199</v>
      </c>
      <c r="C94" s="5" t="s">
        <v>13</v>
      </c>
      <c r="D94" s="153" t="s">
        <v>299</v>
      </c>
      <c r="E94" s="154"/>
      <c r="F94" s="154"/>
      <c r="G94" s="155"/>
    </row>
    <row r="95" spans="1:7" ht="31.2" x14ac:dyDescent="0.3">
      <c r="A95" s="151"/>
      <c r="B95" s="9" t="s">
        <v>198</v>
      </c>
      <c r="C95" s="5" t="s">
        <v>13</v>
      </c>
      <c r="D95" s="153" t="s">
        <v>299</v>
      </c>
      <c r="E95" s="154"/>
      <c r="F95" s="154"/>
      <c r="G95" s="155"/>
    </row>
    <row r="96" spans="1:7" ht="31.2" x14ac:dyDescent="0.3">
      <c r="A96" s="151"/>
      <c r="B96" s="9" t="s">
        <v>197</v>
      </c>
      <c r="C96" s="5" t="s">
        <v>13</v>
      </c>
      <c r="D96" s="153" t="s">
        <v>299</v>
      </c>
      <c r="E96" s="154"/>
      <c r="F96" s="154"/>
      <c r="G96" s="155"/>
    </row>
    <row r="97" spans="1:7" ht="46.8" x14ac:dyDescent="0.3">
      <c r="A97" s="152"/>
      <c r="B97" s="18" t="s">
        <v>200</v>
      </c>
      <c r="C97" s="5" t="s">
        <v>13</v>
      </c>
      <c r="D97" s="8">
        <v>0</v>
      </c>
      <c r="E97" s="8">
        <v>0</v>
      </c>
      <c r="F97" s="8">
        <v>0</v>
      </c>
      <c r="G97" s="8">
        <v>0</v>
      </c>
    </row>
    <row r="98" spans="1:7" ht="15.6" x14ac:dyDescent="0.3">
      <c r="A98" s="142" t="s">
        <v>201</v>
      </c>
      <c r="B98" s="143"/>
      <c r="C98" s="143"/>
      <c r="D98" s="144"/>
      <c r="E98" s="104"/>
      <c r="F98" s="104"/>
      <c r="G98" s="104"/>
    </row>
    <row r="99" spans="1:7" ht="15.6" x14ac:dyDescent="0.3">
      <c r="A99" s="93">
        <v>32</v>
      </c>
      <c r="B99" s="19" t="s">
        <v>189</v>
      </c>
      <c r="C99" s="5" t="s">
        <v>6</v>
      </c>
      <c r="D99" s="8">
        <v>0</v>
      </c>
      <c r="E99" s="104"/>
      <c r="F99" s="104"/>
      <c r="G99" s="104"/>
    </row>
    <row r="100" spans="1:7" ht="15.6" x14ac:dyDescent="0.3">
      <c r="A100" s="93">
        <v>33</v>
      </c>
      <c r="B100" s="19" t="s">
        <v>190</v>
      </c>
      <c r="C100" s="5" t="s">
        <v>6</v>
      </c>
      <c r="D100" s="8">
        <v>0</v>
      </c>
      <c r="E100" s="104"/>
      <c r="F100" s="104"/>
      <c r="G100" s="104"/>
    </row>
    <row r="101" spans="1:7" ht="31.2" x14ac:dyDescent="0.3">
      <c r="A101" s="93">
        <v>34</v>
      </c>
      <c r="B101" s="19" t="s">
        <v>191</v>
      </c>
      <c r="C101" s="5" t="s">
        <v>6</v>
      </c>
      <c r="D101" s="8">
        <v>0</v>
      </c>
      <c r="E101" s="104"/>
      <c r="F101" s="104"/>
      <c r="G101" s="104"/>
    </row>
    <row r="102" spans="1:7" ht="15.6" x14ac:dyDescent="0.3">
      <c r="A102" s="93">
        <v>35</v>
      </c>
      <c r="B102" s="19" t="s">
        <v>192</v>
      </c>
      <c r="C102" s="5" t="s">
        <v>13</v>
      </c>
      <c r="D102" s="8">
        <v>0</v>
      </c>
      <c r="E102" s="104"/>
      <c r="F102" s="104"/>
      <c r="G102" s="104"/>
    </row>
    <row r="103" spans="1:7" ht="15.6" x14ac:dyDescent="0.3">
      <c r="A103" s="142" t="s">
        <v>202</v>
      </c>
      <c r="B103" s="143"/>
      <c r="C103" s="143"/>
      <c r="D103" s="144"/>
      <c r="E103" s="104"/>
      <c r="F103" s="104"/>
      <c r="G103" s="104"/>
    </row>
    <row r="104" spans="1:7" ht="31.2" x14ac:dyDescent="0.3">
      <c r="A104" s="93">
        <v>36</v>
      </c>
      <c r="B104" s="19" t="s">
        <v>203</v>
      </c>
      <c r="C104" s="5" t="s">
        <v>6</v>
      </c>
      <c r="D104" s="8">
        <v>0</v>
      </c>
      <c r="E104" s="104"/>
      <c r="F104" s="104"/>
      <c r="G104" s="104"/>
    </row>
    <row r="105" spans="1:7" ht="15.6" x14ac:dyDescent="0.3">
      <c r="A105" s="93">
        <v>37</v>
      </c>
      <c r="B105" s="19" t="s">
        <v>204</v>
      </c>
      <c r="C105" s="5" t="s">
        <v>6</v>
      </c>
      <c r="D105" s="8">
        <v>0</v>
      </c>
      <c r="E105" s="104"/>
      <c r="F105" s="104"/>
      <c r="G105" s="104"/>
    </row>
    <row r="106" spans="1:7" ht="46.8" x14ac:dyDescent="0.3">
      <c r="A106" s="93">
        <v>38</v>
      </c>
      <c r="B106" s="19" t="s">
        <v>205</v>
      </c>
      <c r="C106" s="5" t="s">
        <v>13</v>
      </c>
      <c r="D106" s="8">
        <v>0</v>
      </c>
      <c r="E106" s="104"/>
      <c r="F106" s="104"/>
      <c r="G106" s="104"/>
    </row>
  </sheetData>
  <mergeCells count="16">
    <mergeCell ref="A98:D98"/>
    <mergeCell ref="A103:D103"/>
    <mergeCell ref="A52:F52"/>
    <mergeCell ref="A73:E73"/>
    <mergeCell ref="A80:D80"/>
    <mergeCell ref="A87:D87"/>
    <mergeCell ref="A88:A97"/>
    <mergeCell ref="D94:G94"/>
    <mergeCell ref="D95:G95"/>
    <mergeCell ref="D96:G96"/>
    <mergeCell ref="B50:C50"/>
    <mergeCell ref="D1:F3"/>
    <mergeCell ref="A4:D4"/>
    <mergeCell ref="A30:D30"/>
    <mergeCell ref="B48:C48"/>
    <mergeCell ref="B49:C49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2,8+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2023-05-02T09:37:56Z</dcterms:modified>
</cp:coreProperties>
</file>