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1260C923-87ED-419C-BA86-FC04E6D15547}" xr6:coauthVersionLast="38" xr6:coauthVersionMax="38" xr10:uidLastSave="{00000000-0000-0000-0000-000000000000}"/>
  <bookViews>
    <workbookView xWindow="0" yWindow="0" windowWidth="20490" windowHeight="7155" xr2:uid="{00000000-000D-0000-FFFF-FFFF00000000}"/>
  </bookViews>
  <sheets>
    <sheet name="2.8" sheetId="12" r:id="rId1"/>
  </sheets>
  <calcPr calcId="179021"/>
</workbook>
</file>

<file path=xl/calcChain.xml><?xml version="1.0" encoding="utf-8"?>
<calcChain xmlns="http://schemas.openxmlformats.org/spreadsheetml/2006/main">
  <c r="D15" i="12" l="1"/>
  <c r="D14" i="12"/>
  <c r="C51" i="12" l="1"/>
  <c r="C50" i="12" l="1"/>
  <c r="C53" i="12" s="1"/>
  <c r="C40" i="12" l="1"/>
  <c r="C37" i="12"/>
  <c r="C35" i="12"/>
  <c r="C34" i="12"/>
  <c r="C33" i="12"/>
  <c r="C32" i="12"/>
  <c r="C31" i="12"/>
  <c r="D17" i="12" l="1"/>
  <c r="D23" i="12" s="1"/>
  <c r="D44" i="12" l="1"/>
  <c r="C54" i="12" s="1"/>
  <c r="D43" i="12" l="1"/>
  <c r="D13" i="12" l="1"/>
  <c r="D26" i="12" s="1"/>
</calcChain>
</file>

<file path=xl/sharedStrings.xml><?xml version="1.0" encoding="utf-8"?>
<sst xmlns="http://schemas.openxmlformats.org/spreadsheetml/2006/main" count="87" uniqueCount="64">
  <si>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</si>
  <si>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</si>
  <si>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</si>
  <si>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</si>
  <si>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</si>
  <si>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</si>
  <si>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руб.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</si>
  <si>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</si>
  <si>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</si>
  <si>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</si>
  <si>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</si>
  <si>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</si>
  <si>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</si>
  <si>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</si>
  <si>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</si>
  <si>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</si>
  <si>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</si>
  <si>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</si>
  <si>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</si>
  <si>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</si>
  <si>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</si>
  <si>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</si>
  <si>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</si>
  <si>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</si>
  <si>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Ежедневно</t>
  </si>
  <si>
    <t>По графику</t>
  </si>
  <si>
    <t>Круглосуточно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</si>
  <si>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</si>
  <si>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</si>
  <si>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</si>
  <si>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</si>
  <si>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</si>
  <si>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</si>
  <si>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</si>
  <si>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</si>
  <si>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</si>
  <si>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</si>
  <si>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</si>
  <si>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</si>
  <si>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</si>
  <si>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</si>
  <si>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</si>
  <si>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</si>
  <si>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</si>
  <si>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</si>
  <si>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</si>
  <si>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</si>
  <si>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</si>
  <si>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</si>
  <si>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</si>
  <si>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</si>
  <si>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</si>
  <si>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>1 шт</t>
  </si>
  <si>
    <t>Установка заглушки на систему водоотведения (канализации) в подвале 4 подъезда</t>
  </si>
  <si>
    <t>Установка манжеты и заглушки на систему водоотведения (канализации) в подвале 3 подъезда</t>
  </si>
  <si>
    <t>1шт.</t>
  </si>
  <si>
    <t>Установка решеток на вентиляционные продухи подвального помещения</t>
  </si>
  <si>
    <t>Закрытие вентиляционных продухов подвального помещения пеноплексом</t>
  </si>
  <si>
    <t>кран 20мм 1шт., угол ппр 20 мм 5 шт., муфта болт 15на20мм 1шт, клипсы 3 шт, труба 20мм 4,5 м</t>
  </si>
  <si>
    <t>Вывод водоснабжения для уборщицы в подвальном помещении 4 подъезда</t>
  </si>
  <si>
    <t>Ремонт системы водоотведения в подвальном помещении (замена крепежа, установка уклона трубопроводов, замена старых трубопррводов)</t>
  </si>
  <si>
    <t xml:space="preserve">отвод 100мм 6шт, труба 100мм 18 м, тройник 100мм 3 шт., ревизия 1шт, хомуты 100мм 56 шт., шпилька 20шт, </t>
  </si>
  <si>
    <t>Отчет об исполнении ООО "УК "Прибайкальская" договора управления МКД п. Чистые Ключи д. 2 за период с 01.07.2022 г. по 31.12.2022 г.</t>
  </si>
  <si>
    <t>1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</si>
</sst>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6" fillId="0" borderId="0" xfId="0" applyNumberFormat="1" applyFont="1" applyBorder="1" applyAlignment="1">
      <alignment wrapText="1"/>
    </xf>
    <xf numFmtId="2" fontId="6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9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6"/>
  <sheetViews>
    <sheetView tabSelected="1" view="pageBreakPreview" topLeftCell="A28" zoomScale="130" zoomScaleNormal="115" zoomScaleSheetLayoutView="130" workbookViewId="0">
      <selection activeCell="D36" sqref="D36"/>
    </sheetView>
  </sheetViews>
  <sheetFormatPr defaultRowHeight="15.75" x14ac:dyDescent="0.25"/>
  <cols>
    <col min="1" max="1" width="7.28515625" style="51" customWidth="1"/>
    <col min="2" max="2" width="50.42578125" style="6" customWidth="1"/>
    <col min="3" max="3" width="13.5703125" style="42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82" t="s">
        <v>37</v>
      </c>
      <c r="E1" s="82"/>
      <c r="F1" s="27"/>
      <c r="G1" s="27"/>
      <c r="H1" s="27"/>
    </row>
    <row r="2" spans="1:8" ht="30.75" customHeight="1" x14ac:dyDescent="0.3">
      <c r="B2" s="13"/>
      <c r="C2" s="43"/>
      <c r="D2" s="82"/>
      <c r="E2" s="82"/>
      <c r="F2" s="27"/>
      <c r="G2" s="27"/>
      <c r="H2" s="27"/>
    </row>
    <row r="3" spans="1:8" ht="37.5" customHeight="1" x14ac:dyDescent="0.3">
      <c r="B3" s="14"/>
      <c r="C3" s="44"/>
      <c r="D3" s="82"/>
      <c r="E3" s="82"/>
      <c r="F3" s="27"/>
      <c r="G3" s="27"/>
      <c r="H3" s="27"/>
    </row>
    <row r="4" spans="1:8" ht="61.5" customHeight="1" x14ac:dyDescent="0.25">
      <c r="A4" s="83" t="s">
        <v>62</v>
      </c>
      <c r="B4" s="83"/>
      <c r="C4" s="83"/>
      <c r="D4" s="83"/>
      <c r="E4" s="83"/>
      <c r="F4" s="28"/>
    </row>
    <row r="6" spans="1:8" x14ac:dyDescent="0.25">
      <c r="A6" s="52" t="s">
        <v>0</v>
      </c>
      <c r="B6" s="7" t="s">
        <v>1</v>
      </c>
      <c r="C6" s="45" t="s">
        <v>2</v>
      </c>
      <c r="D6" s="2" t="s">
        <v>3</v>
      </c>
      <c r="E6" s="31"/>
    </row>
    <row r="7" spans="1:8" x14ac:dyDescent="0.25">
      <c r="A7" s="53">
        <v>1</v>
      </c>
      <c r="B7" s="8" t="s">
        <v>4</v>
      </c>
      <c r="C7" s="12" t="s">
        <v>5</v>
      </c>
      <c r="D7" s="10">
        <v>45016</v>
      </c>
      <c r="E7" s="32"/>
      <c r="F7" s="4"/>
      <c r="G7" s="4"/>
      <c r="H7" s="4"/>
    </row>
    <row r="8" spans="1:8" x14ac:dyDescent="0.25">
      <c r="A8" s="53">
        <v>2</v>
      </c>
      <c r="B8" s="8" t="s">
        <v>7</v>
      </c>
      <c r="C8" s="12" t="s">
        <v>5</v>
      </c>
      <c r="D8" s="11">
        <v>44743</v>
      </c>
      <c r="E8" s="33"/>
      <c r="F8" s="4"/>
      <c r="G8" s="4"/>
      <c r="H8" s="4"/>
    </row>
    <row r="9" spans="1:8" x14ac:dyDescent="0.25">
      <c r="A9" s="53">
        <v>3</v>
      </c>
      <c r="B9" s="8" t="s">
        <v>8</v>
      </c>
      <c r="C9" s="12" t="s">
        <v>5</v>
      </c>
      <c r="D9" s="10">
        <v>44926</v>
      </c>
      <c r="E9" s="33"/>
      <c r="F9" s="4"/>
      <c r="G9" s="4"/>
      <c r="H9" s="4"/>
    </row>
    <row r="10" spans="1:8" ht="31.5" x14ac:dyDescent="0.25">
      <c r="A10" s="53">
        <v>4</v>
      </c>
      <c r="B10" s="9" t="s">
        <v>9</v>
      </c>
      <c r="C10" s="12" t="s">
        <v>6</v>
      </c>
      <c r="D10" s="3"/>
      <c r="E10" s="34"/>
      <c r="F10" s="4"/>
      <c r="G10" s="4"/>
      <c r="H10" s="4"/>
    </row>
    <row r="11" spans="1:8" x14ac:dyDescent="0.25">
      <c r="A11" s="53">
        <v>5</v>
      </c>
      <c r="B11" s="5" t="s">
        <v>15</v>
      </c>
      <c r="C11" s="12" t="s">
        <v>6</v>
      </c>
      <c r="D11" s="12">
        <v>0</v>
      </c>
      <c r="E11" s="34"/>
      <c r="F11" s="4"/>
      <c r="G11" s="4"/>
      <c r="H11" s="4"/>
    </row>
    <row r="12" spans="1:8" x14ac:dyDescent="0.25">
      <c r="A12" s="53">
        <v>6</v>
      </c>
      <c r="B12" s="5" t="s">
        <v>16</v>
      </c>
      <c r="C12" s="12" t="s">
        <v>6</v>
      </c>
      <c r="D12" s="12">
        <v>0</v>
      </c>
      <c r="E12" s="35"/>
      <c r="F12" s="4"/>
      <c r="G12" s="4"/>
      <c r="H12" s="4"/>
    </row>
    <row r="13" spans="1:8" ht="34.5" customHeight="1" x14ac:dyDescent="0.25">
      <c r="A13" s="53">
        <v>7</v>
      </c>
      <c r="B13" s="74" t="s">
        <v>21</v>
      </c>
      <c r="C13" s="75" t="s">
        <v>6</v>
      </c>
      <c r="D13" s="75">
        <f>D14+D15</f>
        <v>506521.98</v>
      </c>
      <c r="E13" s="35"/>
      <c r="F13" s="4"/>
      <c r="G13" s="4"/>
      <c r="H13" s="4"/>
    </row>
    <row r="14" spans="1:8" x14ac:dyDescent="0.25">
      <c r="A14" s="53">
        <v>8</v>
      </c>
      <c r="B14" s="5" t="s">
        <v>17</v>
      </c>
      <c r="C14" s="12" t="s">
        <v>6</v>
      </c>
      <c r="D14" s="15">
        <f>558294.23/9*6</f>
        <v>372196.15333333332</v>
      </c>
      <c r="E14" s="35"/>
      <c r="F14" s="4"/>
      <c r="G14" s="4"/>
      <c r="H14" s="4"/>
    </row>
    <row r="15" spans="1:8" x14ac:dyDescent="0.25">
      <c r="A15" s="53">
        <v>9</v>
      </c>
      <c r="B15" s="5" t="s">
        <v>18</v>
      </c>
      <c r="C15" s="12" t="s">
        <v>6</v>
      </c>
      <c r="D15" s="15">
        <f>201488.74/9*6</f>
        <v>134325.82666666666</v>
      </c>
      <c r="E15" s="35"/>
      <c r="F15" s="4"/>
      <c r="G15" s="4"/>
      <c r="H15" s="4"/>
    </row>
    <row r="16" spans="1:8" x14ac:dyDescent="0.25">
      <c r="A16" s="53">
        <v>10</v>
      </c>
      <c r="B16" s="74" t="s">
        <v>10</v>
      </c>
      <c r="C16" s="75" t="s">
        <v>6</v>
      </c>
      <c r="D16" s="75"/>
      <c r="E16" s="35"/>
      <c r="F16" s="4"/>
      <c r="G16" s="4"/>
      <c r="H16" s="26"/>
    </row>
    <row r="17" spans="1:8" x14ac:dyDescent="0.25">
      <c r="A17" s="53">
        <v>11</v>
      </c>
      <c r="B17" s="5" t="s">
        <v>22</v>
      </c>
      <c r="C17" s="12" t="s">
        <v>6</v>
      </c>
      <c r="D17" s="80">
        <f>D18+D19</f>
        <v>324559.17199999996</v>
      </c>
      <c r="E17" s="34"/>
      <c r="F17" s="4"/>
      <c r="G17" s="4"/>
      <c r="H17" s="4"/>
    </row>
    <row r="18" spans="1:8" x14ac:dyDescent="0.25">
      <c r="A18" s="53">
        <v>12</v>
      </c>
      <c r="B18" s="5" t="s">
        <v>27</v>
      </c>
      <c r="C18" s="12"/>
      <c r="D18" s="29">
        <v>238488.60833333331</v>
      </c>
      <c r="E18" s="36"/>
      <c r="F18" s="4"/>
      <c r="G18" s="4"/>
      <c r="H18" s="4"/>
    </row>
    <row r="19" spans="1:8" x14ac:dyDescent="0.25">
      <c r="A19" s="53">
        <v>13</v>
      </c>
      <c r="B19" s="5" t="s">
        <v>28</v>
      </c>
      <c r="C19" s="12"/>
      <c r="D19" s="29">
        <v>86070.563666666669</v>
      </c>
      <c r="E19" s="36"/>
      <c r="F19" s="4"/>
      <c r="G19" s="4"/>
      <c r="H19" s="4"/>
    </row>
    <row r="20" spans="1:8" x14ac:dyDescent="0.25">
      <c r="A20" s="53">
        <v>14</v>
      </c>
      <c r="B20" s="5" t="s">
        <v>23</v>
      </c>
      <c r="C20" s="12" t="s">
        <v>6</v>
      </c>
      <c r="D20" s="3">
        <v>0</v>
      </c>
      <c r="E20" s="34"/>
      <c r="F20" s="4"/>
      <c r="G20" s="4"/>
      <c r="H20" s="4"/>
    </row>
    <row r="21" spans="1:8" x14ac:dyDescent="0.25">
      <c r="A21" s="53">
        <v>15</v>
      </c>
      <c r="B21" s="5" t="s">
        <v>19</v>
      </c>
      <c r="C21" s="12" t="s">
        <v>6</v>
      </c>
      <c r="D21" s="3">
        <v>0</v>
      </c>
      <c r="E21" s="34"/>
      <c r="F21" s="4"/>
      <c r="G21" s="4"/>
      <c r="H21" s="4"/>
    </row>
    <row r="22" spans="1:8" x14ac:dyDescent="0.25">
      <c r="A22" s="53">
        <v>16</v>
      </c>
      <c r="B22" s="5" t="s">
        <v>20</v>
      </c>
      <c r="C22" s="12" t="s">
        <v>6</v>
      </c>
      <c r="D22" s="3">
        <v>0</v>
      </c>
      <c r="E22" s="34"/>
      <c r="F22" s="4"/>
      <c r="G22" s="4"/>
      <c r="H22" s="4"/>
    </row>
    <row r="23" spans="1:8" x14ac:dyDescent="0.25">
      <c r="A23" s="53">
        <v>17</v>
      </c>
      <c r="B23" s="16" t="s">
        <v>11</v>
      </c>
      <c r="C23" s="15" t="s">
        <v>6</v>
      </c>
      <c r="D23" s="15">
        <f>D17</f>
        <v>324559.17199999996</v>
      </c>
      <c r="E23" s="35"/>
      <c r="F23" s="4"/>
      <c r="G23" s="4"/>
      <c r="H23" s="4"/>
    </row>
    <row r="24" spans="1:8" ht="31.5" x14ac:dyDescent="0.25">
      <c r="A24" s="53">
        <v>18</v>
      </c>
      <c r="B24" s="9" t="s">
        <v>12</v>
      </c>
      <c r="C24" s="12" t="s">
        <v>6</v>
      </c>
      <c r="D24" s="12"/>
      <c r="E24" s="35"/>
      <c r="F24" s="4"/>
      <c r="G24" s="4"/>
      <c r="H24" s="4"/>
    </row>
    <row r="25" spans="1:8" x14ac:dyDescent="0.25">
      <c r="A25" s="53">
        <v>19</v>
      </c>
      <c r="B25" s="5" t="s">
        <v>13</v>
      </c>
      <c r="C25" s="12" t="s">
        <v>6</v>
      </c>
      <c r="D25" s="3">
        <v>0</v>
      </c>
      <c r="E25" s="34"/>
      <c r="F25" s="4"/>
      <c r="G25" s="4"/>
      <c r="H25" s="4"/>
    </row>
    <row r="26" spans="1:8" x14ac:dyDescent="0.25">
      <c r="A26" s="53">
        <v>20</v>
      </c>
      <c r="B26" s="5" t="s">
        <v>14</v>
      </c>
      <c r="C26" s="12" t="s">
        <v>6</v>
      </c>
      <c r="D26" s="12">
        <f>D13-D17</f>
        <v>181962.80800000002</v>
      </c>
      <c r="E26" s="35"/>
      <c r="F26" s="4"/>
      <c r="G26" s="4"/>
      <c r="H26" s="4"/>
    </row>
    <row r="27" spans="1:8" ht="15.75" customHeight="1" x14ac:dyDescent="0.25">
      <c r="A27" s="84"/>
      <c r="B27" s="84"/>
      <c r="C27" s="84"/>
      <c r="D27" s="84"/>
      <c r="E27" s="85"/>
      <c r="F27" s="41"/>
      <c r="G27" s="4"/>
      <c r="H27" s="4"/>
    </row>
    <row r="28" spans="1:8" ht="21" customHeight="1" x14ac:dyDescent="0.25">
      <c r="A28" s="37"/>
      <c r="B28" s="38" t="s">
        <v>39</v>
      </c>
      <c r="C28" s="46"/>
      <c r="D28" s="39"/>
      <c r="E28" s="40"/>
      <c r="F28" s="4"/>
      <c r="G28" s="4"/>
      <c r="H28" s="4"/>
    </row>
    <row r="29" spans="1:8" ht="27.75" customHeight="1" x14ac:dyDescent="0.25">
      <c r="A29" s="87" t="s">
        <v>40</v>
      </c>
      <c r="B29" s="87"/>
      <c r="C29" s="87"/>
      <c r="D29" s="87"/>
      <c r="E29" s="88"/>
      <c r="F29" s="4"/>
      <c r="G29" s="4"/>
      <c r="H29" s="4"/>
    </row>
    <row r="30" spans="1:8" ht="74.25" customHeight="1" x14ac:dyDescent="0.25">
      <c r="A30" s="54"/>
      <c r="B30" s="17" t="s">
        <v>29</v>
      </c>
      <c r="C30" s="18" t="s">
        <v>49</v>
      </c>
      <c r="D30" s="17" t="s">
        <v>41</v>
      </c>
      <c r="E30" s="50"/>
      <c r="F30" s="4"/>
      <c r="G30" s="4"/>
      <c r="H30" s="4"/>
    </row>
    <row r="31" spans="1:8" x14ac:dyDescent="0.25">
      <c r="A31" s="54">
        <v>1</v>
      </c>
      <c r="B31" s="19" t="s">
        <v>30</v>
      </c>
      <c r="C31" s="76">
        <f>40000/7*9</f>
        <v>51428.571428571435</v>
      </c>
      <c r="D31" s="22" t="s">
        <v>24</v>
      </c>
      <c r="E31" s="66"/>
      <c r="F31" s="20"/>
      <c r="G31" s="4"/>
      <c r="H31" s="4"/>
    </row>
    <row r="32" spans="1:8" x14ac:dyDescent="0.25">
      <c r="A32" s="54">
        <v>2</v>
      </c>
      <c r="B32" s="19" t="s">
        <v>31</v>
      </c>
      <c r="C32" s="76">
        <f>19073/3*9</f>
        <v>57219</v>
      </c>
      <c r="D32" s="17" t="s">
        <v>25</v>
      </c>
      <c r="E32" s="66"/>
      <c r="F32" s="20"/>
      <c r="G32" s="4"/>
      <c r="H32" s="4"/>
    </row>
    <row r="33" spans="1:8" x14ac:dyDescent="0.25">
      <c r="A33" s="54">
        <v>3</v>
      </c>
      <c r="B33" s="21" t="s">
        <v>32</v>
      </c>
      <c r="C33" s="76">
        <f>15556/3*9</f>
        <v>46668</v>
      </c>
      <c r="D33" s="22" t="s">
        <v>26</v>
      </c>
      <c r="E33" s="66"/>
      <c r="F33" s="20"/>
      <c r="G33" s="4"/>
      <c r="H33" s="4"/>
    </row>
    <row r="34" spans="1:8" ht="36.75" customHeight="1" x14ac:dyDescent="0.25">
      <c r="A34" s="54">
        <v>4</v>
      </c>
      <c r="B34" s="21" t="s">
        <v>33</v>
      </c>
      <c r="C34" s="76">
        <f>40000/7*9</f>
        <v>51428.571428571435</v>
      </c>
      <c r="D34" s="22" t="s">
        <v>24</v>
      </c>
      <c r="E34" s="66"/>
      <c r="F34" s="20"/>
      <c r="G34" s="4"/>
      <c r="H34" s="4"/>
    </row>
    <row r="35" spans="1:8" ht="86.25" customHeight="1" x14ac:dyDescent="0.25">
      <c r="A35" s="54">
        <v>5</v>
      </c>
      <c r="B35" s="21" t="s">
        <v>34</v>
      </c>
      <c r="C35" s="76">
        <f>60000/7*9</f>
        <v>77142.85714285713</v>
      </c>
      <c r="D35" s="22" t="s">
        <v>24</v>
      </c>
      <c r="E35" s="20"/>
      <c r="F35" s="20"/>
      <c r="G35" s="4"/>
      <c r="H35" s="4"/>
    </row>
    <row r="36" spans="1:8" ht="20.25" customHeight="1" x14ac:dyDescent="0.25">
      <c r="A36" s="54">
        <v>6</v>
      </c>
      <c r="B36" s="24" t="s">
        <v>35</v>
      </c>
      <c r="C36" s="77">
        <v>2125</v>
      </c>
      <c r="D36" s="22" t="s">
        <v>63</v>
      </c>
      <c r="E36" s="67"/>
      <c r="F36" s="20"/>
      <c r="G36" s="4"/>
      <c r="H36" s="4"/>
    </row>
    <row r="37" spans="1:8" ht="84.75" customHeight="1" x14ac:dyDescent="0.25">
      <c r="A37" s="54">
        <v>7</v>
      </c>
      <c r="B37" s="24" t="s">
        <v>42</v>
      </c>
      <c r="C37" s="77">
        <f>1117*9</f>
        <v>10053</v>
      </c>
      <c r="D37" s="22" t="s">
        <v>24</v>
      </c>
      <c r="E37" s="67"/>
      <c r="F37" s="23"/>
      <c r="G37" s="4"/>
      <c r="H37" s="4"/>
    </row>
    <row r="38" spans="1:8" ht="31.5" customHeight="1" x14ac:dyDescent="0.25">
      <c r="A38" s="54">
        <v>8</v>
      </c>
      <c r="B38" s="24" t="s">
        <v>57</v>
      </c>
      <c r="C38" s="77">
        <v>2750</v>
      </c>
      <c r="D38" s="22"/>
      <c r="E38" s="67"/>
      <c r="F38" s="23"/>
      <c r="G38" s="4"/>
      <c r="H38" s="4"/>
    </row>
    <row r="39" spans="1:8" ht="15.75" customHeight="1" x14ac:dyDescent="0.25">
      <c r="A39" s="54">
        <v>9</v>
      </c>
      <c r="B39" s="21" t="s">
        <v>36</v>
      </c>
      <c r="C39" s="76">
        <v>5127</v>
      </c>
      <c r="D39" s="22" t="s">
        <v>63</v>
      </c>
      <c r="E39" s="67"/>
      <c r="F39" s="20"/>
      <c r="G39" s="4"/>
      <c r="H39" s="4"/>
    </row>
    <row r="40" spans="1:8" ht="23.25" customHeight="1" x14ac:dyDescent="0.25">
      <c r="A40" s="54">
        <v>10</v>
      </c>
      <c r="B40" s="25" t="s">
        <v>43</v>
      </c>
      <c r="C40" s="76">
        <f>0.2*D14</f>
        <v>74439.23066666667</v>
      </c>
      <c r="D40" s="22" t="s">
        <v>24</v>
      </c>
      <c r="E40" s="67"/>
      <c r="F40" s="20"/>
      <c r="G40" s="4"/>
      <c r="H40" s="4"/>
    </row>
    <row r="41" spans="1:8" ht="28.5" customHeight="1" x14ac:dyDescent="0.25">
      <c r="A41" s="55"/>
      <c r="B41" s="48"/>
      <c r="C41" s="49"/>
      <c r="D41" s="50"/>
      <c r="E41" s="20"/>
      <c r="F41" s="20"/>
      <c r="G41" s="4"/>
      <c r="H41" s="4"/>
    </row>
    <row r="42" spans="1:8" ht="17.25" customHeight="1" x14ac:dyDescent="0.25">
      <c r="A42" s="55"/>
      <c r="B42" s="56" t="s">
        <v>44</v>
      </c>
      <c r="C42" s="57"/>
      <c r="D42" s="57"/>
      <c r="E42" s="20"/>
      <c r="F42" s="20"/>
      <c r="G42" s="4"/>
      <c r="H42" s="4"/>
    </row>
    <row r="43" spans="1:8" ht="21" customHeight="1" x14ac:dyDescent="0.25">
      <c r="A43" s="55"/>
      <c r="B43" s="89" t="s">
        <v>50</v>
      </c>
      <c r="C43" s="89"/>
      <c r="D43" s="58">
        <f>D15</f>
        <v>134325.82666666666</v>
      </c>
      <c r="E43" s="20"/>
      <c r="F43" s="20"/>
      <c r="G43" s="4"/>
      <c r="H43" s="4"/>
    </row>
    <row r="44" spans="1:8" ht="20.25" customHeight="1" x14ac:dyDescent="0.25">
      <c r="A44" s="55"/>
      <c r="B44" s="89" t="s">
        <v>51</v>
      </c>
      <c r="C44" s="89"/>
      <c r="D44" s="58">
        <f>D19</f>
        <v>86070.563666666669</v>
      </c>
      <c r="E44" s="20"/>
      <c r="F44" s="20"/>
      <c r="G44" s="4"/>
      <c r="H44" s="4"/>
    </row>
    <row r="45" spans="1:8" ht="28.5" customHeight="1" x14ac:dyDescent="0.25">
      <c r="A45" s="55"/>
      <c r="B45" s="59"/>
      <c r="C45" s="59"/>
      <c r="D45" s="58"/>
      <c r="E45" s="20"/>
      <c r="F45" s="20"/>
      <c r="G45" s="4"/>
      <c r="H45" s="4"/>
    </row>
    <row r="46" spans="1:8" ht="28.5" customHeight="1" x14ac:dyDescent="0.25">
      <c r="A46" s="55"/>
      <c r="B46" s="90" t="s">
        <v>45</v>
      </c>
      <c r="C46" s="90"/>
      <c r="D46" s="90"/>
      <c r="E46" s="91"/>
      <c r="F46" s="64"/>
      <c r="G46" s="64"/>
      <c r="H46" s="4"/>
    </row>
    <row r="47" spans="1:8" ht="75" customHeight="1" x14ac:dyDescent="0.25">
      <c r="A47" s="54"/>
      <c r="B47" s="72" t="s">
        <v>29</v>
      </c>
      <c r="C47" s="18" t="s">
        <v>49</v>
      </c>
      <c r="D47" s="65" t="s">
        <v>46</v>
      </c>
      <c r="E47" s="69"/>
      <c r="F47" s="20"/>
      <c r="G47" s="4"/>
      <c r="H47" s="4"/>
    </row>
    <row r="48" spans="1:8" ht="33" customHeight="1" x14ac:dyDescent="0.25">
      <c r="A48" s="73">
        <v>1</v>
      </c>
      <c r="B48" s="71" t="s">
        <v>53</v>
      </c>
      <c r="C48" s="60">
        <v>100</v>
      </c>
      <c r="D48" s="68" t="s">
        <v>55</v>
      </c>
      <c r="E48" s="69"/>
      <c r="F48" s="20"/>
      <c r="G48" s="4"/>
      <c r="H48" s="4"/>
    </row>
    <row r="49" spans="1:8" ht="33" customHeight="1" x14ac:dyDescent="0.25">
      <c r="A49" s="73">
        <v>2</v>
      </c>
      <c r="B49" s="81" t="s">
        <v>56</v>
      </c>
      <c r="C49" s="60">
        <v>12100</v>
      </c>
      <c r="D49" s="68"/>
      <c r="E49" s="69"/>
      <c r="F49" s="20"/>
      <c r="G49" s="4"/>
      <c r="H49" s="4"/>
    </row>
    <row r="50" spans="1:8" ht="104.25" customHeight="1" x14ac:dyDescent="0.25">
      <c r="A50" s="73">
        <v>3</v>
      </c>
      <c r="B50" s="19" t="s">
        <v>59</v>
      </c>
      <c r="C50" s="78">
        <f>113.23+(5*5.15)+52.08+150+(42.63*5)+1200</f>
        <v>1754.21</v>
      </c>
      <c r="D50" s="79" t="s">
        <v>58</v>
      </c>
      <c r="E50" s="69"/>
      <c r="F50" s="20"/>
      <c r="G50" s="4"/>
      <c r="H50" s="4"/>
    </row>
    <row r="51" spans="1:8" ht="104.25" customHeight="1" x14ac:dyDescent="0.25">
      <c r="A51" s="73">
        <v>4</v>
      </c>
      <c r="B51" s="19" t="s">
        <v>60</v>
      </c>
      <c r="C51" s="60">
        <f>((52.49*56)+(327*18)+(6*52.4)+(3*107.23)+106.63+(227*15)+(56*16)+(55*56))*2</f>
        <v>33898.32</v>
      </c>
      <c r="D51" s="68" t="s">
        <v>61</v>
      </c>
      <c r="E51" s="69"/>
      <c r="F51" s="20"/>
      <c r="G51" s="4"/>
      <c r="H51" s="4"/>
    </row>
    <row r="52" spans="1:8" ht="46.5" customHeight="1" x14ac:dyDescent="0.25">
      <c r="A52" s="73">
        <v>5</v>
      </c>
      <c r="B52" s="71" t="s">
        <v>54</v>
      </c>
      <c r="C52" s="60">
        <v>150</v>
      </c>
      <c r="D52" s="68" t="s">
        <v>52</v>
      </c>
      <c r="E52" s="69"/>
      <c r="F52" s="20"/>
      <c r="G52" s="4"/>
      <c r="H52" s="4"/>
    </row>
    <row r="53" spans="1:8" ht="27" customHeight="1" x14ac:dyDescent="0.25">
      <c r="A53" s="73">
        <v>6</v>
      </c>
      <c r="B53" s="61" t="s">
        <v>47</v>
      </c>
      <c r="C53" s="78">
        <f>SUM(C48:C52)</f>
        <v>48002.53</v>
      </c>
      <c r="D53" s="68"/>
      <c r="E53" s="70"/>
      <c r="F53" s="4"/>
      <c r="G53" s="4"/>
      <c r="H53" s="4"/>
    </row>
    <row r="54" spans="1:8" ht="35.25" customHeight="1" x14ac:dyDescent="0.25">
      <c r="A54" s="55"/>
      <c r="B54" s="59" t="s">
        <v>48</v>
      </c>
      <c r="C54" s="56">
        <f>D44-C53</f>
        <v>38068.03366666667</v>
      </c>
      <c r="D54" s="62"/>
      <c r="E54" s="63"/>
      <c r="F54" s="4"/>
      <c r="G54" s="4"/>
      <c r="H54" s="4"/>
    </row>
    <row r="55" spans="1:8" ht="36.75" customHeight="1" x14ac:dyDescent="0.25">
      <c r="A55" s="86" t="s">
        <v>38</v>
      </c>
      <c r="B55" s="86"/>
      <c r="C55" s="86"/>
      <c r="D55" s="86"/>
      <c r="E55" s="86"/>
      <c r="F55" s="4"/>
      <c r="G55" s="4"/>
      <c r="H55" s="4"/>
    </row>
    <row r="56" spans="1:8" ht="36.75" customHeight="1" x14ac:dyDescent="0.25">
      <c r="A56" s="55"/>
      <c r="B56" s="30"/>
      <c r="C56" s="47"/>
      <c r="D56" s="30"/>
      <c r="E56" s="30"/>
      <c r="F56" s="4"/>
      <c r="G56" s="4"/>
      <c r="H56" s="4"/>
    </row>
  </sheetData>
  <mergeCells count="8">
    <mergeCell ref="D1:E3"/>
    <mergeCell ref="A4:E4"/>
    <mergeCell ref="A27:E27"/>
    <mergeCell ref="A55:E55"/>
    <mergeCell ref="A29:E29"/>
    <mergeCell ref="B43:C43"/>
    <mergeCell ref="B44:C44"/>
    <mergeCell ref="B46:E46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2023-04-10T07:48:28Z</dcterms:modified>
</cp:coreProperties>
</file>