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 filterPrivacy="1" defaultThemeVersion="124226"/>
  <xr:revisionPtr revIDLastSave="0" documentId="13_ncr:1_{F990594B-56FA-4772-83ED-EB5F5C7AB15E}" xr6:coauthVersionLast="47" xr6:coauthVersionMax="47" xr10:uidLastSave="{00000000-0000-0000-0000-000000000000}"/>
  <bookViews>
    <workbookView xWindow="-108" yWindow="-108" windowWidth="23256" windowHeight="12456" activeTab="7" xr2:uid="{00000000-000D-0000-FFFF-FFFF00000000}"/>
  </bookViews>
  <sheets>
    <sheet name="2.1" sheetId="5" r:id="rId1"/>
    <sheet name="2.2." sheetId="6" r:id="rId2"/>
    <sheet name="2.3." sheetId="7" r:id="rId3"/>
    <sheet name="2.4" sheetId="8" r:id="rId4"/>
    <sheet name="2.5" sheetId="9" r:id="rId5"/>
    <sheet name="2.6" sheetId="10" r:id="rId6"/>
    <sheet name="2.7" sheetId="11" r:id="rId7"/>
    <sheet name="2.8" sheetId="12" r:id="rId8"/>
  </sheets>
  <definedNames>
    <definedName name="_xlnm.Print_Titles" localSheetId="0">'2.1'!$5:$5</definedName>
    <definedName name="_xlnm.Print_Titles" localSheetId="1">'2.2.'!$3:$3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1" i="12" l="1"/>
  <c r="C56" i="12"/>
  <c r="D15" i="12"/>
  <c r="D14" i="12"/>
  <c r="C38" i="12"/>
  <c r="C35" i="12"/>
  <c r="C34" i="12"/>
  <c r="C33" i="12"/>
  <c r="C32" i="12"/>
  <c r="C31" i="12"/>
  <c r="C54" i="12" l="1"/>
  <c r="C51" i="12"/>
  <c r="C53" i="12"/>
  <c r="C55" i="12"/>
  <c r="C50" i="12" l="1"/>
  <c r="D17" i="12" l="1"/>
  <c r="D23" i="12" l="1"/>
  <c r="D45" i="12"/>
  <c r="C57" i="12" s="1"/>
  <c r="D44" i="12" l="1"/>
  <c r="D13" i="12" l="1"/>
  <c r="D26" i="12" s="1"/>
  <c r="D36" i="5" l="1"/>
</calcChain>
</file>

<file path=xl/sharedStrings.xml><?xml version="1.0" encoding="utf-8"?>
<sst xmlns="http://schemas.openxmlformats.org/spreadsheetml/2006/main" count="866" uniqueCount="315">
  <si>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</si>
  <si>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</si>
  <si>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</si>
  <si>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</si>
  <si>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</si>
  <si>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</si>
  <si>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ед.</t>
  </si>
  <si>
    <t>кв.м.</t>
  </si>
  <si>
    <r>
      <t xml:space="preserve">1.      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</si>
  <si>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</si>
  <si>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3.      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</si>
  <si>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4.      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</si>
  <si>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5.       </t>
    </r>
    <r>
      <rPr>
        <b/>
        <sz val="12"/>
        <color rgb="FF000000"/>
        <rFont val="Times New Roman"/>
        <family val="1"/>
        <charset val="204"/>
      </rPr>
      <t> </t>
    </r>
  </si>
  <si>
    <t>руб.</t>
  </si>
  <si>
    <t>Форма 2.1. Общие сведения о многоквартирном доме</t>
  </si>
  <si>
    <t>Сведения о способе управления многоквартирным домом</t>
  </si>
  <si>
    <t>Документ, подтверждающий выбранный способ управления (протокол общего собрания собственников (членов кооператива))</t>
  </si>
  <si>
    <t>Договор управления</t>
  </si>
  <si>
    <t>Способ формирования фонда капитального ремонта</t>
  </si>
  <si>
    <t>Общая характеристика многоквартирного дома</t>
  </si>
  <si>
    <t>Серия, тип постройки здания</t>
  </si>
  <si>
    <t>Тип дома</t>
  </si>
  <si>
    <t>Количество этажей:</t>
  </si>
  <si>
    <t xml:space="preserve">Количество подъездов                  </t>
  </si>
  <si>
    <t>Количество лифтов</t>
  </si>
  <si>
    <t xml:space="preserve">Общая площадь дома, в том числе:           </t>
  </si>
  <si>
    <t>Факт признания дома аварийным</t>
  </si>
  <si>
    <t>Дополнительная информация</t>
  </si>
  <si>
    <t>Материал несущих стен</t>
  </si>
  <si>
    <t>куб.м.</t>
  </si>
  <si>
    <t>Элементы благоустройства</t>
  </si>
  <si>
    <t>Детская площадка</t>
  </si>
  <si>
    <t>Спортивная площадка</t>
  </si>
  <si>
    <t>Другое</t>
  </si>
  <si>
    <t xml:space="preserve">-         наибольшее                   </t>
  </si>
  <si>
    <t>-         наименьшее</t>
  </si>
  <si>
    <t>-         общая площадь жилых помещений</t>
  </si>
  <si>
    <t>-         общая площадь нежилых помещений</t>
  </si>
  <si>
    <t xml:space="preserve">-         общая площадь помещений, входящих в состав общего имущества </t>
  </si>
  <si>
    <r>
      <t xml:space="preserve">Сведения о способе </t>
    </r>
    <r>
      <rPr>
        <b/>
        <sz val="12"/>
        <color rgb="FF000000"/>
        <rFont val="Times New Roman"/>
        <family val="1"/>
        <charset val="204"/>
      </rPr>
      <t>формирования фонда капитального ремонта</t>
    </r>
  </si>
  <si>
    <r>
      <t>Адрес многоквартирного дома</t>
    </r>
    <r>
      <rPr>
        <sz val="12"/>
        <color theme="1"/>
        <rFont val="Times New Roman"/>
        <family val="1"/>
        <charset val="204"/>
      </rPr>
      <t xml:space="preserve">   </t>
    </r>
  </si>
  <si>
    <t>Фундамент</t>
  </si>
  <si>
    <t>Тип фундамента</t>
  </si>
  <si>
    <t>Тип фасада</t>
  </si>
  <si>
    <t>Крыши (заполняется по каждому типу крыши)</t>
  </si>
  <si>
    <t>Тип крыши</t>
  </si>
  <si>
    <t>Тип кровли</t>
  </si>
  <si>
    <t>Подвалы</t>
  </si>
  <si>
    <t>Площадь подвала по полу</t>
  </si>
  <si>
    <t xml:space="preserve">Мусоропроводы </t>
  </si>
  <si>
    <t>Тип мусоропровода</t>
  </si>
  <si>
    <t>Количество мусоропроводов</t>
  </si>
  <si>
    <t>Номер подъезда</t>
  </si>
  <si>
    <t>Тип лифта</t>
  </si>
  <si>
    <t>Год ввода в эксплуатацию</t>
  </si>
  <si>
    <t>Общедомовые приборы учета (заполняется для каждого прибора учета)</t>
  </si>
  <si>
    <t>Вид коммунального ресурса</t>
  </si>
  <si>
    <t>Наличие прибора учета</t>
  </si>
  <si>
    <t>Тип прибора учета</t>
  </si>
  <si>
    <t>Единица измерения</t>
  </si>
  <si>
    <t xml:space="preserve">Дата ввода в эксплуатацию  </t>
  </si>
  <si>
    <t xml:space="preserve">Дата поверки / замены прибора в эксплуатации </t>
  </si>
  <si>
    <t>Система электроснабжения</t>
  </si>
  <si>
    <t>Тип системы электроснабжения</t>
  </si>
  <si>
    <t>Количество вводов в МКД</t>
  </si>
  <si>
    <t>Система теплоснабжения</t>
  </si>
  <si>
    <t>Тип системы теплоснабжения</t>
  </si>
  <si>
    <t>Система горячего водоснабжения</t>
  </si>
  <si>
    <t>Тип системы горячего водоснабжения</t>
  </si>
  <si>
    <t>Система холодного водоснабжения</t>
  </si>
  <si>
    <t>Тип системы холодного водоснабжения</t>
  </si>
  <si>
    <t>Система водоотведения</t>
  </si>
  <si>
    <t>Тип системы водоотведения</t>
  </si>
  <si>
    <t>Объем выгребных ям</t>
  </si>
  <si>
    <t>Система газоснабжения</t>
  </si>
  <si>
    <t>Тип системы газоснабжения</t>
  </si>
  <si>
    <t>Система вентиляции</t>
  </si>
  <si>
    <t>Тип системы вентиляции</t>
  </si>
  <si>
    <t>Система пожаротушения</t>
  </si>
  <si>
    <t>Тип системы пожаротушения</t>
  </si>
  <si>
    <t>Система водостоков</t>
  </si>
  <si>
    <t>Тип системы водостоков</t>
  </si>
  <si>
    <t>Вид оборудования</t>
  </si>
  <si>
    <t>Форма 2.2. Сведения об основных конструктивных элементах многоквартирного дома, оборудовании и системах инженерно-технического обеспечения, входящих в состав общего имущества в многоквартирном доме</t>
  </si>
  <si>
    <r>
      <t>Фасады (</t>
    </r>
    <r>
      <rPr>
        <b/>
        <sz val="12"/>
        <color rgb="FF000000"/>
        <rFont val="Times New Roman"/>
        <family val="1"/>
        <charset val="204"/>
      </rPr>
      <t>заполняется по каждому типу фасада)</t>
    </r>
  </si>
  <si>
    <r>
      <t>Лифты (</t>
    </r>
    <r>
      <rPr>
        <b/>
        <sz val="12"/>
        <color rgb="FF000000"/>
        <rFont val="Times New Roman"/>
        <family val="1"/>
        <charset val="204"/>
      </rPr>
      <t>заполняется для каждого лифта)</t>
    </r>
  </si>
  <si>
    <r>
      <t xml:space="preserve">Дополнительное оборудование </t>
    </r>
    <r>
      <rPr>
        <b/>
        <sz val="12"/>
        <color rgb="FF000000"/>
        <rFont val="Times New Roman"/>
        <family val="1"/>
        <charset val="204"/>
      </rPr>
      <t>(заполняется для каждого вида оборудования)</t>
    </r>
  </si>
  <si>
    <t>Наименование работ/ услуг</t>
  </si>
  <si>
    <t>Стоимость на единицу измерения</t>
  </si>
  <si>
    <t xml:space="preserve">Исполнитель работ (услуг) </t>
  </si>
  <si>
    <r>
      <t xml:space="preserve"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</t>
    </r>
    <r>
      <rPr>
        <b/>
        <sz val="12"/>
        <color rgb="FF0070C0"/>
        <rFont val="Times New Roman"/>
        <family val="1"/>
        <charset val="204"/>
      </rPr>
      <t>(заполняется по каждой выполняемой работе (оказываемой услуге))</t>
    </r>
  </si>
  <si>
    <t>Вид коммунальной услуги</t>
  </si>
  <si>
    <t>Тип предоставление услуги</t>
  </si>
  <si>
    <t>Тариф, установленный для потребителей</t>
  </si>
  <si>
    <t>Лицо, осуществляющее поставку коммунального ресурса</t>
  </si>
  <si>
    <t>Реквизиты договора на поставку коммунального ресурса (номер и дата)</t>
  </si>
  <si>
    <t>Нормативно-правовой акт, устанавливающий тариф (дата, номер, наименование принявшего акт органа)</t>
  </si>
  <si>
    <t xml:space="preserve">Дата начала действия тарифа </t>
  </si>
  <si>
    <t>Нормативно-правовой акт, устанавливающий норматив потребления коммунальной услуги (дата, номер, наименование принявшего акт органа)</t>
  </si>
  <si>
    <r>
      <t xml:space="preserve">Форма 2.4. Сведения об оказываемых коммунальных услугах </t>
    </r>
    <r>
      <rPr>
        <b/>
        <sz val="12"/>
        <color rgb="FF0070C0"/>
        <rFont val="Times New Roman"/>
        <family val="1"/>
        <charset val="204"/>
      </rPr>
      <t>(заполняется по каждой коммунальной услуге)</t>
    </r>
  </si>
  <si>
    <t>Реквизиты договора (номер и дата)</t>
  </si>
  <si>
    <t>Дата начала действия договора</t>
  </si>
  <si>
    <t>Стоимость по договору в месяц</t>
  </si>
  <si>
    <r>
      <t xml:space="preserve">Форма 2.5. Сведения об использовании общего имущества  в многоквартирном доме </t>
    </r>
    <r>
      <rPr>
        <b/>
        <sz val="12"/>
        <color rgb="FF0070C0"/>
        <rFont val="Times New Roman"/>
        <family val="1"/>
        <charset val="204"/>
      </rPr>
      <t xml:space="preserve">(заполняется по каждому используемому объекту общего имущества) </t>
    </r>
  </si>
  <si>
    <t>Сведения о фонде капитального ремонта</t>
  </si>
  <si>
    <t>Владелец специального счета</t>
  </si>
  <si>
    <t>Размер взноса на капитальный ремонт на 1 кв.м. в соответствии с решением общего собрания собственников помещений в многоквартирном доме</t>
  </si>
  <si>
    <t>Реквизиты протокола общего собрания собственников помещений, на котором принято решение о способе формирования фонда капитального ремонта</t>
  </si>
  <si>
    <t>Форма 2.6. Сведения о капитальном ремонте общего имущества в многоквартирном доме</t>
  </si>
  <si>
    <t>Реквизиты протокола общего собрания собственников помещений (дата, номер)</t>
  </si>
  <si>
    <r>
      <t xml:space="preserve">Протокол </t>
    </r>
    <r>
      <rPr>
        <sz val="12"/>
        <color rgb="FF000000"/>
        <rFont val="Times New Roman"/>
        <family val="1"/>
        <charset val="204"/>
      </rPr>
      <t>общего собрания собственников помещений, содержащий результат (решение) собрания</t>
    </r>
  </si>
  <si>
    <r>
      <t xml:space="preserve">Форма 2.7. Сведения о проведенных общих собраниях собственников помещений в многоквартирном доме </t>
    </r>
    <r>
      <rPr>
        <b/>
        <sz val="12"/>
        <color rgb="FF0070C0"/>
        <rFont val="Times New Roman"/>
        <family val="1"/>
        <charset val="204"/>
      </rPr>
      <t>(заполняется по каждому собранию собственников помещений)</t>
    </r>
  </si>
  <si>
    <t>Дата начала отчетного периода</t>
  </si>
  <si>
    <t>Дата конца отчетного периода</t>
  </si>
  <si>
    <t>Переходящие остатки денежных средств (на начало периода):</t>
  </si>
  <si>
    <t xml:space="preserve">Получено денежных средств, в т. ч: </t>
  </si>
  <si>
    <t>Всего денежных средств с учетом остатков</t>
  </si>
  <si>
    <t>Переходящие остатки денежных средств (на конец периода):</t>
  </si>
  <si>
    <t>-         переплата потребителями</t>
  </si>
  <si>
    <t>-         задолженность потребителей</t>
  </si>
  <si>
    <t xml:space="preserve">     - переплата потребителями</t>
  </si>
  <si>
    <t xml:space="preserve">     - задолженность потребителей</t>
  </si>
  <si>
    <t xml:space="preserve">     -  за содержание дома</t>
  </si>
  <si>
    <t xml:space="preserve">     -   за текущий  ремонт</t>
  </si>
  <si>
    <t xml:space="preserve">     -  субсидий</t>
  </si>
  <si>
    <t xml:space="preserve">     - прочие поступления</t>
  </si>
  <si>
    <r>
      <t xml:space="preserve">Форма 2. Сведения о многоквартирном доме, управление которым осуществляет управляющая организация, товарищество, кооператив </t>
    </r>
    <r>
      <rPr>
        <b/>
        <sz val="12"/>
        <color rgb="FF0070C0"/>
        <rFont val="Times New Roman"/>
        <family val="1"/>
        <charset val="204"/>
      </rPr>
      <t>(заполняется по каждому многоквартирному дому)</t>
    </r>
  </si>
  <si>
    <t>2.</t>
  </si>
  <si>
    <t>3.</t>
  </si>
  <si>
    <t>4.</t>
  </si>
  <si>
    <t>5.</t>
  </si>
  <si>
    <t>6.</t>
  </si>
  <si>
    <t>7.</t>
  </si>
  <si>
    <t>Год постройки / Год ввода дома в эксплуатацию</t>
  </si>
  <si>
    <t>Количество помещений</t>
  </si>
  <si>
    <t xml:space="preserve"> -        жилых                </t>
  </si>
  <si>
    <t xml:space="preserve"> -        нежилых                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</si>
  <si>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</si>
  <si>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</si>
  <si>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</si>
  <si>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</si>
  <si>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</si>
  <si>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</si>
  <si>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</si>
  <si>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</si>
  <si>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</si>
  <si>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</si>
  <si>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</si>
  <si>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</si>
  <si>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</si>
  <si>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Кадастровый номер земельного участка, на котором расположен дом</t>
  </si>
  <si>
    <t>Площадь земельного участка, входящего в состав общего имущества в многоквартирном доме</t>
  </si>
  <si>
    <t>Площадь парковки в границах земельного участка</t>
  </si>
  <si>
    <t>21.</t>
  </si>
  <si>
    <t>22.</t>
  </si>
  <si>
    <t>23.</t>
  </si>
  <si>
    <t>24.</t>
  </si>
  <si>
    <t>Дата и  номер документа о признании дома аварийным</t>
  </si>
  <si>
    <t>Причина признания дома аварийным</t>
  </si>
  <si>
    <t>Класс энергетической эффективности</t>
  </si>
  <si>
    <t>25.</t>
  </si>
  <si>
    <t>26.</t>
  </si>
  <si>
    <t>27.</t>
  </si>
  <si>
    <t>28.</t>
  </si>
  <si>
    <t>29.</t>
  </si>
  <si>
    <t>30.</t>
  </si>
  <si>
    <t>31.</t>
  </si>
  <si>
    <t>Стены и перекрытия</t>
  </si>
  <si>
    <t>Тип перекрытия</t>
  </si>
  <si>
    <t>Дата начала действия установленного размера стоимости работ (услуг)</t>
  </si>
  <si>
    <t>Основание установление стоимости работ (услуг)</t>
  </si>
  <si>
    <t>Периодичность  предоставления работ (услуг)</t>
  </si>
  <si>
    <t>Норматив потребления коммунальной услуги в жилых помещениях</t>
  </si>
  <si>
    <t>Норматив потребления коммунальной услуги на общедомовые нужды</t>
  </si>
  <si>
    <t>Наименование объекта общего имущества</t>
  </si>
  <si>
    <t>Назначение объекта общего имущества</t>
  </si>
  <si>
    <t>Площадь объекта общего имущества (заполняется в отношении помещений и земельных участков)</t>
  </si>
  <si>
    <t>Сведение о передаче во владение и пользование общего имущества третьим лицам (заполняется в случае сдачи в аренду, передаче в безвозмездное пользование и т.п.)</t>
  </si>
  <si>
    <t>Наименование  владельца (пользователя)</t>
  </si>
  <si>
    <t>ИНН  владельца (пользователя)</t>
  </si>
  <si>
    <t>Начислено  за работы (услуги) по содержанию и текущему ремонту, в том числе:</t>
  </si>
  <si>
    <t xml:space="preserve">     - денежных средств от потребителей</t>
  </si>
  <si>
    <t xml:space="preserve">     - целевых взносов от потребителей</t>
  </si>
  <si>
    <t>Протокол общего собрания собственников</t>
  </si>
  <si>
    <t xml:space="preserve">ФОНД КАПИТАЛЬНОГО РЕМОНТА
МНОГОКВАРТИРНЫХ ДОМОВ ИРКУТСКОЙ ОБЛАСТИ"  http://www.fkr38.ru/
</t>
  </si>
  <si>
    <t>Многоквартирный дом</t>
  </si>
  <si>
    <t xml:space="preserve"> -</t>
  </si>
  <si>
    <t>МКД Исправный</t>
  </si>
  <si>
    <t xml:space="preserve">  -</t>
  </si>
  <si>
    <t xml:space="preserve"> - </t>
  </si>
  <si>
    <t>Железобетонные</t>
  </si>
  <si>
    <t>Отсутсвует</t>
  </si>
  <si>
    <t>Теплоснабжение</t>
  </si>
  <si>
    <t>Централизованное</t>
  </si>
  <si>
    <t>Центральное</t>
  </si>
  <si>
    <t>Фасадные панели</t>
  </si>
  <si>
    <t>Рулонная</t>
  </si>
  <si>
    <t>Не присвоен</t>
  </si>
  <si>
    <t>ленточный</t>
  </si>
  <si>
    <t>Панельные</t>
  </si>
  <si>
    <t>плоская</t>
  </si>
  <si>
    <t>На лестничной клетке</t>
  </si>
  <si>
    <t>Установлен</t>
  </si>
  <si>
    <t>С интерфейсом передачи данных</t>
  </si>
  <si>
    <t>Централизованное (открытая)</t>
  </si>
  <si>
    <t>Вытяжная</t>
  </si>
  <si>
    <t>Внутренние водостоки</t>
  </si>
  <si>
    <t>Гкал/час</t>
  </si>
  <si>
    <t>Текущий ремонт и содержание внутридомовых инженерных сетей водоснабжения и водоотведения</t>
  </si>
  <si>
    <t>п. м.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</si>
  <si>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</si>
  <si>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</si>
  <si>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</si>
  <si>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</si>
  <si>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сетей электроснабжения</t>
  </si>
  <si>
    <t>Вывоз ТБО</t>
  </si>
  <si>
    <t>Дератизация</t>
  </si>
  <si>
    <t>Управление жилым домом</t>
  </si>
  <si>
    <t>Обслуживание мусоропроводов</t>
  </si>
  <si>
    <t>м2</t>
  </si>
  <si>
    <t>п.м.</t>
  </si>
  <si>
    <t>м3</t>
  </si>
  <si>
    <t>%</t>
  </si>
  <si>
    <t>шт.</t>
  </si>
  <si>
    <t>Ежедневно</t>
  </si>
  <si>
    <t>Один раз в квартал</t>
  </si>
  <si>
    <t>Холодное водоснабжение</t>
  </si>
  <si>
    <t>Предоставляется через договор управления</t>
  </si>
  <si>
    <t>МУП "ПУ ВКХ"
ИНН: 3807000276</t>
  </si>
  <si>
    <t xml:space="preserve">№651 от 02.06.2011 </t>
  </si>
  <si>
    <t>6 м3 на 1 человека</t>
  </si>
  <si>
    <t>Горячее водоснабжение</t>
  </si>
  <si>
    <t>ООО "Иркутская Энергосбытовая компания"
ИНН: 3808166404</t>
  </si>
  <si>
    <t>№8906 от 01.04.2014</t>
  </si>
  <si>
    <t>Отопление</t>
  </si>
  <si>
    <t>Гкал</t>
  </si>
  <si>
    <t>Водоотведение</t>
  </si>
  <si>
    <t>Электроснабжение</t>
  </si>
  <si>
    <t>Квт</t>
  </si>
  <si>
    <t>Иркутское ОАО энергетики и электрификации "Иркутскэнерго" (Филиал ТЭЦ-6)
ИНН: 3800000220</t>
  </si>
  <si>
    <t>Собственниками помещений МКД сформирован фонд капитального ремонта на счете специализированной некоммерческой организации "ФОНД КАПИТАЛЬНОГО РЕМОНТА
МНОГОКВАРТИРНЫХ ДОМОВ ИРКУТСКОЙ ОБЛАСТИ"  http://www.fkr38.ru/</t>
  </si>
  <si>
    <t>По графику</t>
  </si>
  <si>
    <t>Аварийно - диспетчерская служба</t>
  </si>
  <si>
    <t>Круглосуточно</t>
  </si>
  <si>
    <t>ООО "УК "Прибайкальская"</t>
  </si>
  <si>
    <t>Биллинг прибора учета тепла  и гвс</t>
  </si>
  <si>
    <t>Один раз в месяц</t>
  </si>
  <si>
    <t>1 шт.</t>
  </si>
  <si>
    <t>3,79 м3 на 1 человека</t>
  </si>
  <si>
    <t>чердак</t>
  </si>
  <si>
    <t>ЗАО "Байкал-ТрансТелеКом"</t>
  </si>
  <si>
    <t>№290/69-02-11 от 01.08.2011</t>
  </si>
  <si>
    <t xml:space="preserve"> </t>
  </si>
  <si>
    <t>Стоимость работ и услуг в расчете на единицу измерения</t>
  </si>
  <si>
    <t>Без интерфейса  передачи данных</t>
  </si>
  <si>
    <t>КВт</t>
  </si>
  <si>
    <t>ООО "Вымпелком"</t>
  </si>
  <si>
    <t>от 12.09.2011</t>
  </si>
  <si>
    <t>1 чел./1комн. -189Квт;     1 чел./2комн. -223Квт;    1 чел./3комн. -244Квт;     1 чел./4 и более -259Квт</t>
  </si>
  <si>
    <t>1.- 0,75 Квт.ч. на 1м2 мест общ.пользования;            2.- 1,24 Квт.ч. на 1м2 мест общ.пользования;            3.- 2,18 Квт.ч. на 1м2 мест общ.пользования;</t>
  </si>
  <si>
    <t>Отсутствует</t>
  </si>
  <si>
    <t>г. Иркутск, м-н Университетский, 21 (благоустроенный)</t>
  </si>
  <si>
    <t>Установка не требуется</t>
  </si>
  <si>
    <t>Постановления администрации г. Иркутска 031-06-1542/14 в ред. 031-06-1074/74 от 23.11.2015</t>
  </si>
  <si>
    <t>Постановление министерства жилищной политики Иркутской области 27мпр от 31.05.2013 г.</t>
  </si>
  <si>
    <t>Приказ Службы по тарифам Иркутской области 718-спр в ред. 360-спр от 19.11.2015</t>
  </si>
  <si>
    <t>01.12.2015 г.</t>
  </si>
  <si>
    <t>Приказ Службы по тарифам Иркутской области 707-спр в ред 360-спр от 19.11.2015</t>
  </si>
  <si>
    <t>Постановления администрации г. Иркутска №031-06-1542/14 в ред. 031-06-1074/74 от 23.11.2015 г.</t>
  </si>
  <si>
    <t>Приказ службы по тарифам Иркутской области 768-спр от 26.12.2014 г.</t>
  </si>
  <si>
    <t>Протокол общего собрания собственников от 12.10.2015</t>
  </si>
  <si>
    <t>содержание</t>
  </si>
  <si>
    <t>текущий ремонт</t>
  </si>
  <si>
    <t>Наименование работ и услуг</t>
  </si>
  <si>
    <t>Содержание придомовой территорории</t>
  </si>
  <si>
    <t>Уборка лестничных клеток</t>
  </si>
  <si>
    <t>Аварийно-диспетчерская служба</t>
  </si>
  <si>
    <t>Обеспечение работоспособности внутридомовых систем электроснабжения и электрооборудования</t>
  </si>
  <si>
    <t>Обеспечение работоспособности внутридомовых систем (обход с выполнением мелких ремонтных работ специалистов по обслуживанию систем отопления, водоснабжения , водоотведения и конструктивных элементов МКД)</t>
  </si>
  <si>
    <t>Скашивание травы</t>
  </si>
  <si>
    <t>Генеральная уборка подъезда</t>
  </si>
  <si>
    <t>Утверждаю                                      генеральный директор                           ООО "УК "Прибайкальская"                       Н. Н. Орленко</t>
  </si>
  <si>
    <t>Тарифы на коммунальные услуги с 01.01.2019</t>
  </si>
  <si>
    <t>Гл. инженер ООО "УК "Прибайкальская"                                                                     Белкин И. О.</t>
  </si>
  <si>
    <t>Содержание</t>
  </si>
  <si>
    <t>Выполняемые работы и услуги по содержанию общего имущества</t>
  </si>
  <si>
    <t>Периодичность выполнения работ</t>
  </si>
  <si>
    <t>Расходы на содержание информационных систем, обеспечивающих сбор, обработку и хранение данных о платежах, выставление платежных документов, снятие показаний приборов учета, истребование задолженности по оплате</t>
  </si>
  <si>
    <t>Услуги по управлению многоквартирным домом</t>
  </si>
  <si>
    <t>Текущий ремонт</t>
  </si>
  <si>
    <t>Выполняемые работы по текущему ремонту общего имущества</t>
  </si>
  <si>
    <t>Периодичность, объем выполнения работ</t>
  </si>
  <si>
    <t>Сумма расходов за 2022 г по статье текущий ремонт</t>
  </si>
  <si>
    <t>Перерасход (-) или экономия (+) средств по статье текущий ремонт за 2022 г, руб.</t>
  </si>
  <si>
    <t>Фактическая стоимость работ /услуг, руб.</t>
  </si>
  <si>
    <t>Начислено по статье текущий ремонт за 2022 г. руб.</t>
  </si>
  <si>
    <t>Оплачено по статье текущий ремонт за 2022 г, руб.</t>
  </si>
  <si>
    <t>Установка заглушек на систему водоотведения(канализацию) в подвальных помещениях 1, 3, 6 подъездов</t>
  </si>
  <si>
    <t>Замена участка системы водоотведения (канализации) в между кв 69 и 72</t>
  </si>
  <si>
    <t>труба 100 мм 1 м 2шт, труба 100 мм 0,5 м 2 шт., компенсационная муфта 100мм, переход с чугуна на пластик 2 шт, тройник 100мм</t>
  </si>
  <si>
    <t>4 шт</t>
  </si>
  <si>
    <t>Вывод горячего водоснабжения для уборщицы в подвальном помещении 3 подъезда</t>
  </si>
  <si>
    <t>Ремонт системы водоотведения в подвальном помещении (замена крепежа, установка уклона трубопроводов)</t>
  </si>
  <si>
    <t>Замена стояка ситстемы водоотведения (канализации) в квартире 46</t>
  </si>
  <si>
    <t>переход с чугуна на пластик 100мм, труба 100 мм 2 м</t>
  </si>
  <si>
    <t>Замена стояка ситстемы холодного водоснабжения (канализации) в квартире 46</t>
  </si>
  <si>
    <t>81 хомутов, 50 шпилек 8 мм, труба 100мм 2м 1шт</t>
  </si>
  <si>
    <t>полипропилен 20 мм: муфта, труба 4 м, 3 отвода, кран шаровый 1шт.</t>
  </si>
  <si>
    <t>Установка светильника на входе в 5 подъезд</t>
  </si>
  <si>
    <t>полипропилен 25 мм 2 м</t>
  </si>
  <si>
    <t>1 шт</t>
  </si>
  <si>
    <t>Закрытие вентиляционных продухов подвального помещения пеноплексом</t>
  </si>
  <si>
    <t>Отчет об исполнении ООО "УК "Прибайкальская" договора управления МКД п. Чистые Ключи д. 5 за период с 01.07.2022 г. по 31.12.2022 г.</t>
  </si>
  <si>
    <t>1 раз</t>
  </si>
  <si>
    <t>Уборка с вывозом от мусора подвальных помещений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</si>
</sst>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О\б\щ\и\й"/>
  </numFmts>
  <fonts count="16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20"/>
      <color rgb="FFFF0000"/>
      <name val="Times New Roman"/>
      <family val="1"/>
      <charset val="204"/>
    </font>
    <font>
      <sz val="11"/>
      <name val="Calibri"/>
      <family val="2"/>
      <scheme val="minor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5"/>
      <color theme="1"/>
      <name val="Times New Roman"/>
      <family val="1"/>
      <charset val="204"/>
    </font>
    <font>
      <b/>
      <i/>
      <u/>
      <sz val="12"/>
      <color theme="1"/>
      <name val="Times New Roman"/>
      <family val="1"/>
      <charset val="204"/>
    </font>
    <font>
      <u/>
      <sz val="20"/>
      <color theme="10"/>
      <name val="Calibri"/>
      <family val="2"/>
      <scheme val="minor"/>
    </font>
    <font>
      <b/>
      <u/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40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1" fillId="0" borderId="0" xfId="0" applyFont="1" applyAlignment="1">
      <alignment vertical="top"/>
    </xf>
    <xf numFmtId="0" fontId="4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justify"/>
    </xf>
    <xf numFmtId="0" fontId="2" fillId="0" borderId="0" xfId="0" applyFont="1"/>
    <xf numFmtId="49" fontId="1" fillId="0" borderId="0" xfId="0" applyNumberFormat="1" applyFont="1"/>
    <xf numFmtId="49" fontId="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top" wrapText="1"/>
    </xf>
    <xf numFmtId="49" fontId="1" fillId="0" borderId="1" xfId="0" applyNumberFormat="1" applyFont="1" applyBorder="1" applyAlignment="1">
      <alignment vertical="top" wrapText="1"/>
    </xf>
    <xf numFmtId="14" fontId="4" fillId="0" borderId="1" xfId="0" applyNumberFormat="1" applyFont="1" applyBorder="1" applyAlignment="1">
      <alignment horizontal="center" vertical="top" wrapText="1"/>
    </xf>
    <xf numFmtId="0" fontId="6" fillId="0" borderId="1" xfId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5" xfId="0" applyFont="1" applyBorder="1" applyAlignment="1">
      <alignment vertical="top" wrapText="1"/>
    </xf>
    <xf numFmtId="0" fontId="4" fillId="0" borderId="5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top" wrapText="1"/>
    </xf>
    <xf numFmtId="0" fontId="4" fillId="0" borderId="11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2" fillId="0" borderId="10" xfId="0" applyFont="1" applyBorder="1" applyAlignment="1">
      <alignment vertical="top" wrapText="1"/>
    </xf>
    <xf numFmtId="14" fontId="4" fillId="0" borderId="11" xfId="0" applyNumberFormat="1" applyFont="1" applyBorder="1" applyAlignment="1">
      <alignment horizontal="center" vertical="top" wrapText="1"/>
    </xf>
    <xf numFmtId="0" fontId="4" fillId="0" borderId="4" xfId="0" applyFont="1" applyBorder="1" applyAlignment="1">
      <alignment horizontal="left" vertical="top" wrapText="1"/>
    </xf>
    <xf numFmtId="0" fontId="2" fillId="0" borderId="5" xfId="0" applyFont="1" applyBorder="1" applyAlignment="1">
      <alignment vertical="top" wrapText="1"/>
    </xf>
    <xf numFmtId="14" fontId="4" fillId="0" borderId="6" xfId="0" applyNumberFormat="1" applyFont="1" applyBorder="1" applyAlignment="1">
      <alignment horizontal="center" vertical="top" wrapText="1"/>
    </xf>
    <xf numFmtId="0" fontId="4" fillId="0" borderId="7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center" vertical="center" wrapText="1"/>
    </xf>
    <xf numFmtId="14" fontId="4" fillId="0" borderId="8" xfId="0" applyNumberFormat="1" applyFont="1" applyBorder="1" applyAlignment="1">
      <alignment horizontal="center" vertical="top" wrapText="1"/>
    </xf>
    <xf numFmtId="0" fontId="4" fillId="0" borderId="9" xfId="0" applyFont="1" applyBorder="1" applyAlignment="1">
      <alignment horizontal="left" vertical="top" wrapText="1"/>
    </xf>
    <xf numFmtId="0" fontId="4" fillId="0" borderId="10" xfId="0" applyFont="1" applyBorder="1" applyAlignment="1">
      <alignment vertical="top" wrapText="1"/>
    </xf>
    <xf numFmtId="0" fontId="3" fillId="0" borderId="3" xfId="0" applyFont="1" applyBorder="1" applyAlignment="1">
      <alignment horizontal="center" vertical="center" wrapText="1"/>
    </xf>
    <xf numFmtId="0" fontId="7" fillId="0" borderId="0" xfId="0" applyFont="1"/>
    <xf numFmtId="0" fontId="8" fillId="0" borderId="1" xfId="1" applyFont="1" applyBorder="1" applyAlignment="1">
      <alignment horizontal="center" vertical="top" wrapText="1"/>
    </xf>
    <xf numFmtId="14" fontId="1" fillId="0" borderId="1" xfId="0" applyNumberFormat="1" applyFont="1" applyBorder="1" applyAlignment="1">
      <alignment horizontal="center" vertical="top" wrapText="1"/>
    </xf>
    <xf numFmtId="2" fontId="4" fillId="0" borderId="1" xfId="0" applyNumberFormat="1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0" fontId="9" fillId="0" borderId="10" xfId="0" applyFont="1" applyBorder="1" applyAlignment="1">
      <alignment vertical="top" wrapText="1"/>
    </xf>
    <xf numFmtId="0" fontId="9" fillId="0" borderId="1" xfId="0" applyFont="1" applyBorder="1" applyAlignment="1">
      <alignment vertical="top" wrapText="1"/>
    </xf>
    <xf numFmtId="0" fontId="6" fillId="0" borderId="8" xfId="1" applyBorder="1" applyAlignment="1">
      <alignment horizontal="center" vertical="top" wrapText="1"/>
    </xf>
    <xf numFmtId="0" fontId="4" fillId="0" borderId="5" xfId="0" applyFont="1" applyBorder="1" applyAlignment="1">
      <alignment vertical="top" wrapText="1"/>
    </xf>
    <xf numFmtId="0" fontId="1" fillId="0" borderId="10" xfId="0" applyFont="1" applyBorder="1" applyAlignment="1">
      <alignment vertical="top" wrapText="1"/>
    </xf>
    <xf numFmtId="0" fontId="10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wrapText="1"/>
    </xf>
    <xf numFmtId="0" fontId="11" fillId="0" borderId="0" xfId="0" applyFont="1"/>
    <xf numFmtId="2" fontId="4" fillId="2" borderId="1" xfId="0" applyNumberFormat="1" applyFont="1" applyFill="1" applyBorder="1" applyAlignment="1">
      <alignment horizontal="center" vertical="top" wrapText="1"/>
    </xf>
    <xf numFmtId="49" fontId="1" fillId="2" borderId="1" xfId="0" applyNumberFormat="1" applyFont="1" applyFill="1" applyBorder="1" applyAlignment="1">
      <alignment vertical="top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2" fontId="1" fillId="0" borderId="0" xfId="0" applyNumberFormat="1" applyFont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2" fontId="9" fillId="0" borderId="0" xfId="0" applyNumberFormat="1" applyFont="1" applyAlignment="1">
      <alignment horizontal="center" vertical="center" wrapText="1"/>
    </xf>
    <xf numFmtId="0" fontId="9" fillId="0" borderId="18" xfId="0" applyFont="1" applyBorder="1" applyAlignment="1">
      <alignment horizontal="left" vertical="center" wrapText="1"/>
    </xf>
    <xf numFmtId="164" fontId="9" fillId="3" borderId="1" xfId="0" applyNumberFormat="1" applyFont="1" applyFill="1" applyBorder="1" applyAlignment="1">
      <alignment horizontal="left" vertical="center" wrapText="1"/>
    </xf>
    <xf numFmtId="2" fontId="1" fillId="0" borderId="0" xfId="0" applyNumberFormat="1" applyFont="1" applyAlignment="1">
      <alignment vertical="top"/>
    </xf>
    <xf numFmtId="0" fontId="11" fillId="0" borderId="0" xfId="0" applyFont="1" applyAlignment="1">
      <alignment vertical="top" wrapText="1"/>
    </xf>
    <xf numFmtId="0" fontId="12" fillId="0" borderId="0" xfId="0" applyFont="1" applyAlignment="1">
      <alignment vertical="center" wrapText="1"/>
    </xf>
    <xf numFmtId="4" fontId="4" fillId="2" borderId="1" xfId="0" applyNumberFormat="1" applyFont="1" applyFill="1" applyBorder="1" applyAlignment="1">
      <alignment horizontal="center" vertical="top" wrapText="1"/>
    </xf>
    <xf numFmtId="164" fontId="9" fillId="0" borderId="0" xfId="0" applyNumberFormat="1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14" fontId="4" fillId="0" borderId="0" xfId="0" applyNumberFormat="1" applyFont="1" applyAlignment="1">
      <alignment horizontal="center" vertical="top" wrapText="1"/>
    </xf>
    <xf numFmtId="14" fontId="1" fillId="0" borderId="0" xfId="0" applyNumberFormat="1" applyFont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2" fontId="4" fillId="0" borderId="0" xfId="0" applyNumberFormat="1" applyFont="1" applyAlignment="1">
      <alignment horizontal="center" vertical="top" wrapText="1"/>
    </xf>
    <xf numFmtId="4" fontId="4" fillId="0" borderId="0" xfId="0" applyNumberFormat="1" applyFont="1" applyAlignment="1">
      <alignment horizontal="center" vertical="top" wrapText="1"/>
    </xf>
    <xf numFmtId="0" fontId="4" fillId="0" borderId="0" xfId="0" applyFont="1" applyAlignment="1">
      <alignment horizontal="left" vertical="top" wrapText="1"/>
    </xf>
    <xf numFmtId="0" fontId="15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top" wrapText="1"/>
    </xf>
    <xf numFmtId="2" fontId="9" fillId="0" borderId="0" xfId="0" applyNumberFormat="1" applyFont="1" applyAlignment="1">
      <alignment horizontal="center" vertical="top" wrapText="1"/>
    </xf>
    <xf numFmtId="2" fontId="1" fillId="0" borderId="0" xfId="0" applyNumberFormat="1" applyFont="1"/>
    <xf numFmtId="2" fontId="11" fillId="0" borderId="0" xfId="0" applyNumberFormat="1" applyFont="1" applyAlignment="1">
      <alignment wrapText="1"/>
    </xf>
    <xf numFmtId="2" fontId="11" fillId="0" borderId="0" xfId="0" applyNumberFormat="1" applyFont="1"/>
    <xf numFmtId="2" fontId="3" fillId="0" borderId="1" xfId="0" applyNumberFormat="1" applyFont="1" applyBorder="1" applyAlignment="1">
      <alignment horizontal="center" vertical="center" wrapText="1"/>
    </xf>
    <xf numFmtId="2" fontId="13" fillId="0" borderId="0" xfId="0" applyNumberFormat="1" applyFont="1" applyAlignment="1">
      <alignment horizontal="center" vertical="center" wrapText="1"/>
    </xf>
    <xf numFmtId="2" fontId="9" fillId="0" borderId="0" xfId="0" applyNumberFormat="1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3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left" wrapText="1"/>
    </xf>
    <xf numFmtId="0" fontId="1" fillId="0" borderId="0" xfId="0" applyFont="1" applyAlignment="1">
      <alignment horizontal="left" wrapText="1"/>
    </xf>
    <xf numFmtId="2" fontId="15" fillId="0" borderId="0" xfId="0" applyNumberFormat="1" applyFont="1" applyAlignment="1">
      <alignment vertical="center" wrapText="1"/>
    </xf>
    <xf numFmtId="2" fontId="1" fillId="0" borderId="0" xfId="0" applyNumberFormat="1" applyFont="1" applyAlignment="1">
      <alignment vertical="center" wrapText="1"/>
    </xf>
    <xf numFmtId="2" fontId="15" fillId="0" borderId="0" xfId="0" applyNumberFormat="1" applyFont="1" applyAlignment="1">
      <alignment horizontal="left" vertical="center" wrapText="1"/>
    </xf>
    <xf numFmtId="2" fontId="2" fillId="0" borderId="0" xfId="0" applyNumberFormat="1" applyFont="1" applyAlignment="1">
      <alignment vertical="center" wrapText="1"/>
    </xf>
    <xf numFmtId="2" fontId="9" fillId="0" borderId="18" xfId="0" applyNumberFormat="1" applyFont="1" applyBorder="1" applyAlignment="1">
      <alignment horizontal="center" vertical="center" wrapText="1"/>
    </xf>
    <xf numFmtId="164" fontId="9" fillId="0" borderId="1" xfId="0" applyNumberFormat="1" applyFont="1" applyBorder="1" applyAlignment="1">
      <alignment horizontal="left" vertical="center" wrapText="1"/>
    </xf>
    <xf numFmtId="0" fontId="15" fillId="0" borderId="0" xfId="0" applyFont="1" applyAlignment="1">
      <alignment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2" fontId="1" fillId="0" borderId="20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center" vertical="center" wrapText="1"/>
    </xf>
    <xf numFmtId="49" fontId="1" fillId="4" borderId="1" xfId="0" applyNumberFormat="1" applyFont="1" applyFill="1" applyBorder="1" applyAlignment="1">
      <alignment vertical="top" wrapText="1"/>
    </xf>
    <xf numFmtId="2" fontId="4" fillId="4" borderId="1" xfId="0" applyNumberFormat="1" applyFont="1" applyFill="1" applyBorder="1" applyAlignment="1">
      <alignment horizontal="center" vertical="top" wrapText="1"/>
    </xf>
    <xf numFmtId="0" fontId="1" fillId="0" borderId="3" xfId="0" applyFont="1" applyBorder="1" applyAlignment="1">
      <alignment horizontal="left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top" wrapText="1"/>
    </xf>
    <xf numFmtId="0" fontId="9" fillId="0" borderId="3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vertical="top" wrapText="1"/>
    </xf>
    <xf numFmtId="0" fontId="2" fillId="0" borderId="0" xfId="0" applyFont="1" applyAlignment="1">
      <alignment horizontal="justify" vertical="top" wrapText="1"/>
    </xf>
    <xf numFmtId="0" fontId="2" fillId="0" borderId="0" xfId="0" applyFont="1" applyAlignment="1">
      <alignment horizontal="left"/>
    </xf>
    <xf numFmtId="0" fontId="3" fillId="0" borderId="3" xfId="0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2" fillId="0" borderId="0" xfId="0" applyFont="1" applyAlignment="1">
      <alignment horizontal="justify" wrapText="1"/>
    </xf>
    <xf numFmtId="0" fontId="2" fillId="0" borderId="15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16" xfId="0" applyFont="1" applyBorder="1" applyAlignment="1">
      <alignment horizontal="left" vertical="top" wrapText="1"/>
    </xf>
    <xf numFmtId="0" fontId="14" fillId="0" borderId="0" xfId="1" applyFont="1" applyAlignment="1">
      <alignment horizontal="center"/>
    </xf>
    <xf numFmtId="0" fontId="2" fillId="0" borderId="0" xfId="0" applyFont="1" applyAlignment="1">
      <alignment horizontal="justify" vertical="top"/>
    </xf>
    <xf numFmtId="0" fontId="7" fillId="0" borderId="17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top" wrapText="1"/>
    </xf>
    <xf numFmtId="0" fontId="12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2" fontId="1" fillId="0" borderId="0" xfId="0" applyNumberFormat="1" applyFont="1" applyAlignment="1">
      <alignment horizontal="left" vertical="center" wrapText="1"/>
    </xf>
    <xf numFmtId="0" fontId="4" fillId="0" borderId="19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2" fontId="2" fillId="0" borderId="0" xfId="0" applyNumberFormat="1" applyFont="1" applyAlignment="1">
      <alignment vertical="center" wrapText="1"/>
    </xf>
    <xf numFmtId="0" fontId="15" fillId="0" borderId="19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pribaik.ru/index.php?option=com_auth&amp;view=reports&amp;layout=documents&amp;id=185&amp;group=5&amp;no_html=1" TargetMode="External"/><Relationship Id="rId1" Type="http://schemas.openxmlformats.org/officeDocument/2006/relationships/hyperlink" Target="http://pribaik.ru/ftp/26/protokol_obschego_sobraniya_sobstvennikov_mkd_universitetskiy_21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pribaik.ru/index.php?option=com_auth&amp;view=reports&amp;layout=documents&amp;id=183&amp;group=2&amp;no_html=1" TargetMode="External"/><Relationship Id="rId3" Type="http://schemas.openxmlformats.org/officeDocument/2006/relationships/hyperlink" Target="https://pribaik.ru/index.php?option=com_auth&amp;view=reports&amp;layout=documents&amp;id=183&amp;group=2&amp;no_html=1" TargetMode="External"/><Relationship Id="rId7" Type="http://schemas.openxmlformats.org/officeDocument/2006/relationships/hyperlink" Target="https://pribaik.ru/index.php?option=com_auth&amp;view=reports&amp;layout=documents&amp;id=183&amp;group=2&amp;no_html=1" TargetMode="External"/><Relationship Id="rId12" Type="http://schemas.openxmlformats.org/officeDocument/2006/relationships/printerSettings" Target="../printerSettings/printerSettings3.bin"/><Relationship Id="rId2" Type="http://schemas.openxmlformats.org/officeDocument/2006/relationships/hyperlink" Target="https://pribaik.ru/index.php?option=com_auth&amp;view=reports&amp;layout=documents&amp;id=183&amp;group=2&amp;no_html=1" TargetMode="External"/><Relationship Id="rId1" Type="http://schemas.openxmlformats.org/officeDocument/2006/relationships/hyperlink" Target="https://pribaik.ru/index.php?option=com_auth&amp;view=reports&amp;layout=documents&amp;id=183&amp;group=2&amp;no_html=1" TargetMode="External"/><Relationship Id="rId6" Type="http://schemas.openxmlformats.org/officeDocument/2006/relationships/hyperlink" Target="https://pribaik.ru/index.php?option=com_auth&amp;view=reports&amp;layout=documents&amp;id=183&amp;group=2&amp;no_html=1" TargetMode="External"/><Relationship Id="rId11" Type="http://schemas.openxmlformats.org/officeDocument/2006/relationships/hyperlink" Target="https://pribaik.ru/index.php?option=com_auth&amp;view=reports&amp;layout=documents&amp;id=183&amp;group=2&amp;no_html=1" TargetMode="External"/><Relationship Id="rId5" Type="http://schemas.openxmlformats.org/officeDocument/2006/relationships/hyperlink" Target="https://pribaik.ru/index.php?option=com_auth&amp;view=reports&amp;layout=documents&amp;id=183&amp;group=2&amp;no_html=1" TargetMode="External"/><Relationship Id="rId10" Type="http://schemas.openxmlformats.org/officeDocument/2006/relationships/hyperlink" Target="https://pribaik.ru/index.php?option=com_auth&amp;view=reports&amp;layout=documents&amp;id=183&amp;group=2&amp;no_html=1" TargetMode="External"/><Relationship Id="rId4" Type="http://schemas.openxmlformats.org/officeDocument/2006/relationships/hyperlink" Target="https://pribaik.ru/index.php?option=com_auth&amp;view=reports&amp;layout=documents&amp;id=183&amp;group=2&amp;no_html=1" TargetMode="External"/><Relationship Id="rId9" Type="http://schemas.openxmlformats.org/officeDocument/2006/relationships/hyperlink" Target="https://pribaik.ru/index.php?option=com_auth&amp;view=reports&amp;layout=documents&amp;id=183&amp;group=2&amp;no_html=1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pribaik.ru/ftp/26/documents/183/5c5ba34d49376/tarifyi2019.pdf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://pribaik.ru/ftp/26/protokol_obschego_sobraniya_sobstvennikov_mkd_universitetskiy_21.pdf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1"/>
  <sheetViews>
    <sheetView topLeftCell="A13" workbookViewId="0">
      <selection activeCell="A7" sqref="A7:D7"/>
    </sheetView>
  </sheetViews>
  <sheetFormatPr defaultColWidth="9.109375" defaultRowHeight="15.6" x14ac:dyDescent="0.3"/>
  <cols>
    <col min="1" max="1" width="5.88671875" style="1" customWidth="1"/>
    <col min="2" max="2" width="49.5546875" style="1" customWidth="1"/>
    <col min="3" max="3" width="11.44140625" style="1" customWidth="1"/>
    <col min="4" max="4" width="24.109375" style="1" customWidth="1"/>
    <col min="5" max="16384" width="9.109375" style="1"/>
  </cols>
  <sheetData>
    <row r="1" spans="1:4" s="13" customFormat="1" ht="51.75" customHeight="1" x14ac:dyDescent="0.3">
      <c r="A1" s="116" t="s">
        <v>126</v>
      </c>
      <c r="B1" s="116"/>
      <c r="C1" s="116"/>
      <c r="D1" s="116"/>
    </row>
    <row r="2" spans="1:4" s="13" customFormat="1" x14ac:dyDescent="0.3"/>
    <row r="3" spans="1:4" s="13" customFormat="1" x14ac:dyDescent="0.3">
      <c r="A3" s="117" t="s">
        <v>14</v>
      </c>
      <c r="B3" s="117"/>
      <c r="C3" s="117"/>
      <c r="D3" s="117"/>
    </row>
    <row r="5" spans="1:4" ht="35.1" customHeight="1" x14ac:dyDescent="0.3">
      <c r="A5" s="2" t="s">
        <v>0</v>
      </c>
      <c r="B5" s="2" t="s">
        <v>1</v>
      </c>
      <c r="C5" s="2" t="s">
        <v>2</v>
      </c>
      <c r="D5" s="2" t="s">
        <v>3</v>
      </c>
    </row>
    <row r="6" spans="1:4" s="6" customFormat="1" ht="18.75" customHeight="1" x14ac:dyDescent="0.3">
      <c r="A6" s="4" t="s">
        <v>8</v>
      </c>
      <c r="B6" s="11" t="s">
        <v>4</v>
      </c>
      <c r="C6" s="5" t="s">
        <v>5</v>
      </c>
      <c r="D6" s="19">
        <v>43555</v>
      </c>
    </row>
    <row r="7" spans="1:4" s="6" customFormat="1" ht="18.75" customHeight="1" x14ac:dyDescent="0.3">
      <c r="A7" s="115" t="s">
        <v>15</v>
      </c>
      <c r="B7" s="115"/>
      <c r="C7" s="115"/>
      <c r="D7" s="115"/>
    </row>
    <row r="8" spans="1:4" s="6" customFormat="1" ht="30" customHeight="1" x14ac:dyDescent="0.3">
      <c r="A8" s="4" t="s">
        <v>127</v>
      </c>
      <c r="B8" s="3" t="s">
        <v>16</v>
      </c>
      <c r="C8" s="5" t="s">
        <v>5</v>
      </c>
      <c r="D8" s="20" t="s">
        <v>183</v>
      </c>
    </row>
    <row r="9" spans="1:4" s="6" customFormat="1" ht="20.100000000000001" customHeight="1" x14ac:dyDescent="0.3">
      <c r="A9" s="4" t="s">
        <v>128</v>
      </c>
      <c r="B9" s="3" t="s">
        <v>17</v>
      </c>
      <c r="C9" s="5" t="s">
        <v>5</v>
      </c>
      <c r="D9" s="20" t="s">
        <v>17</v>
      </c>
    </row>
    <row r="10" spans="1:4" s="6" customFormat="1" ht="20.25" customHeight="1" x14ac:dyDescent="0.3">
      <c r="A10" s="115" t="s">
        <v>39</v>
      </c>
      <c r="B10" s="115"/>
      <c r="C10" s="115"/>
      <c r="D10" s="115"/>
    </row>
    <row r="11" spans="1:4" s="6" customFormat="1" ht="111.75" customHeight="1" x14ac:dyDescent="0.3">
      <c r="A11" s="4" t="s">
        <v>129</v>
      </c>
      <c r="B11" s="7" t="s">
        <v>18</v>
      </c>
      <c r="C11" s="5" t="s">
        <v>5</v>
      </c>
      <c r="D11" s="5" t="s">
        <v>184</v>
      </c>
    </row>
    <row r="12" spans="1:4" s="6" customFormat="1" ht="30" customHeight="1" x14ac:dyDescent="0.3">
      <c r="A12" s="115" t="s">
        <v>19</v>
      </c>
      <c r="B12" s="115"/>
      <c r="C12" s="115"/>
      <c r="D12" s="115"/>
    </row>
    <row r="13" spans="1:4" s="6" customFormat="1" ht="54" customHeight="1" x14ac:dyDescent="0.3">
      <c r="A13" s="4" t="s">
        <v>130</v>
      </c>
      <c r="B13" s="7" t="s">
        <v>40</v>
      </c>
      <c r="C13" s="5" t="s">
        <v>5</v>
      </c>
      <c r="D13" s="5" t="s">
        <v>261</v>
      </c>
    </row>
    <row r="14" spans="1:4" s="6" customFormat="1" ht="20.100000000000001" customHeight="1" x14ac:dyDescent="0.3">
      <c r="A14" s="4" t="s">
        <v>131</v>
      </c>
      <c r="B14" s="7" t="s">
        <v>133</v>
      </c>
      <c r="C14" s="5" t="s">
        <v>5</v>
      </c>
      <c r="D14" s="5">
        <v>1989</v>
      </c>
    </row>
    <row r="15" spans="1:4" s="6" customFormat="1" ht="20.100000000000001" customHeight="1" x14ac:dyDescent="0.3">
      <c r="A15" s="4" t="s">
        <v>132</v>
      </c>
      <c r="B15" s="3" t="s">
        <v>20</v>
      </c>
      <c r="C15" s="8" t="s">
        <v>5</v>
      </c>
      <c r="D15" s="8">
        <v>135</v>
      </c>
    </row>
    <row r="16" spans="1:4" s="6" customFormat="1" ht="20.100000000000001" customHeight="1" x14ac:dyDescent="0.3">
      <c r="A16" s="4" t="s">
        <v>137</v>
      </c>
      <c r="B16" s="3" t="s">
        <v>21</v>
      </c>
      <c r="C16" s="8" t="s">
        <v>5</v>
      </c>
      <c r="D16" s="8" t="s">
        <v>185</v>
      </c>
    </row>
    <row r="17" spans="1:4" s="6" customFormat="1" ht="20.100000000000001" customHeight="1" x14ac:dyDescent="0.3">
      <c r="A17" s="4" t="s">
        <v>138</v>
      </c>
      <c r="B17" s="3" t="s">
        <v>22</v>
      </c>
      <c r="C17" s="8" t="s">
        <v>5</v>
      </c>
      <c r="D17" s="8">
        <v>5</v>
      </c>
    </row>
    <row r="18" spans="1:4" s="6" customFormat="1" ht="20.100000000000001" customHeight="1" x14ac:dyDescent="0.3">
      <c r="A18" s="4" t="s">
        <v>139</v>
      </c>
      <c r="B18" s="4" t="s">
        <v>34</v>
      </c>
      <c r="C18" s="8" t="s">
        <v>6</v>
      </c>
      <c r="D18" s="8">
        <v>5</v>
      </c>
    </row>
    <row r="19" spans="1:4" s="6" customFormat="1" ht="20.100000000000001" customHeight="1" x14ac:dyDescent="0.3">
      <c r="A19" s="4" t="s">
        <v>140</v>
      </c>
      <c r="B19" s="4" t="s">
        <v>35</v>
      </c>
      <c r="C19" s="8" t="s">
        <v>6</v>
      </c>
      <c r="D19" s="8">
        <v>5</v>
      </c>
    </row>
    <row r="20" spans="1:4" s="6" customFormat="1" ht="20.100000000000001" customHeight="1" x14ac:dyDescent="0.3">
      <c r="A20" s="4" t="s">
        <v>141</v>
      </c>
      <c r="B20" s="3" t="s">
        <v>23</v>
      </c>
      <c r="C20" s="8" t="s">
        <v>6</v>
      </c>
      <c r="D20" s="8">
        <v>1</v>
      </c>
    </row>
    <row r="21" spans="1:4" s="6" customFormat="1" ht="20.100000000000001" customHeight="1" x14ac:dyDescent="0.3">
      <c r="A21" s="4" t="s">
        <v>142</v>
      </c>
      <c r="B21" s="3" t="s">
        <v>24</v>
      </c>
      <c r="C21" s="8" t="s">
        <v>6</v>
      </c>
      <c r="D21" s="8">
        <v>0</v>
      </c>
    </row>
    <row r="22" spans="1:4" s="6" customFormat="1" ht="20.100000000000001" customHeight="1" x14ac:dyDescent="0.3">
      <c r="A22" s="4" t="s">
        <v>143</v>
      </c>
      <c r="B22" s="3" t="s">
        <v>134</v>
      </c>
      <c r="C22" s="8"/>
      <c r="D22" s="8">
        <v>20</v>
      </c>
    </row>
    <row r="23" spans="1:4" s="6" customFormat="1" ht="20.100000000000001" customHeight="1" x14ac:dyDescent="0.3">
      <c r="A23" s="4" t="s">
        <v>144</v>
      </c>
      <c r="B23" s="9" t="s">
        <v>135</v>
      </c>
      <c r="C23" s="8" t="s">
        <v>6</v>
      </c>
      <c r="D23" s="8">
        <v>20</v>
      </c>
    </row>
    <row r="24" spans="1:4" s="6" customFormat="1" ht="20.100000000000001" customHeight="1" x14ac:dyDescent="0.3">
      <c r="A24" s="4" t="s">
        <v>145</v>
      </c>
      <c r="B24" s="9" t="s">
        <v>136</v>
      </c>
      <c r="C24" s="8" t="s">
        <v>6</v>
      </c>
      <c r="D24" s="8">
        <v>0</v>
      </c>
    </row>
    <row r="25" spans="1:4" s="6" customFormat="1" ht="20.100000000000001" customHeight="1" x14ac:dyDescent="0.3">
      <c r="A25" s="4" t="s">
        <v>146</v>
      </c>
      <c r="B25" s="3" t="s">
        <v>25</v>
      </c>
      <c r="C25" s="5" t="s">
        <v>7</v>
      </c>
      <c r="D25" s="5">
        <v>1160.5999999999999</v>
      </c>
    </row>
    <row r="26" spans="1:4" s="6" customFormat="1" ht="20.100000000000001" customHeight="1" x14ac:dyDescent="0.3">
      <c r="A26" s="4" t="s">
        <v>147</v>
      </c>
      <c r="B26" s="4" t="s">
        <v>36</v>
      </c>
      <c r="C26" s="5" t="s">
        <v>7</v>
      </c>
      <c r="D26" s="5">
        <v>1160.5999999999999</v>
      </c>
    </row>
    <row r="27" spans="1:4" s="6" customFormat="1" ht="20.100000000000001" customHeight="1" x14ac:dyDescent="0.3">
      <c r="A27" s="4" t="s">
        <v>148</v>
      </c>
      <c r="B27" s="4" t="s">
        <v>37</v>
      </c>
      <c r="C27" s="5" t="s">
        <v>7</v>
      </c>
      <c r="D27" s="5">
        <v>0</v>
      </c>
    </row>
    <row r="28" spans="1:4" s="6" customFormat="1" ht="30" customHeight="1" x14ac:dyDescent="0.3">
      <c r="A28" s="4" t="s">
        <v>149</v>
      </c>
      <c r="B28" s="4" t="s">
        <v>38</v>
      </c>
      <c r="C28" s="5" t="s">
        <v>7</v>
      </c>
      <c r="D28" s="5">
        <v>191.2</v>
      </c>
    </row>
    <row r="29" spans="1:4" s="6" customFormat="1" ht="33" customHeight="1" x14ac:dyDescent="0.3">
      <c r="A29" s="4" t="s">
        <v>153</v>
      </c>
      <c r="B29" s="3" t="s">
        <v>150</v>
      </c>
      <c r="C29" s="5" t="s">
        <v>5</v>
      </c>
      <c r="D29" s="5" t="s">
        <v>260</v>
      </c>
    </row>
    <row r="30" spans="1:4" s="6" customFormat="1" ht="30" customHeight="1" x14ac:dyDescent="0.3">
      <c r="A30" s="4" t="s">
        <v>154</v>
      </c>
      <c r="B30" s="3" t="s">
        <v>151</v>
      </c>
      <c r="C30" s="5" t="s">
        <v>7</v>
      </c>
      <c r="D30" s="5">
        <v>348.7</v>
      </c>
    </row>
    <row r="31" spans="1:4" s="6" customFormat="1" ht="21" customHeight="1" x14ac:dyDescent="0.3">
      <c r="A31" s="4" t="s">
        <v>155</v>
      </c>
      <c r="B31" s="3" t="s">
        <v>152</v>
      </c>
      <c r="C31" s="5" t="s">
        <v>7</v>
      </c>
      <c r="D31" s="5" t="s">
        <v>186</v>
      </c>
    </row>
    <row r="32" spans="1:4" s="6" customFormat="1" ht="20.100000000000001" customHeight="1" x14ac:dyDescent="0.3">
      <c r="A32" s="4" t="s">
        <v>156</v>
      </c>
      <c r="B32" s="3" t="s">
        <v>26</v>
      </c>
      <c r="C32" s="5" t="s">
        <v>5</v>
      </c>
      <c r="D32" s="5" t="s">
        <v>187</v>
      </c>
    </row>
    <row r="33" spans="1:4" s="6" customFormat="1" ht="29.25" customHeight="1" x14ac:dyDescent="0.3">
      <c r="A33" s="4" t="s">
        <v>160</v>
      </c>
      <c r="B33" s="3" t="s">
        <v>157</v>
      </c>
      <c r="C33" s="5" t="s">
        <v>5</v>
      </c>
      <c r="D33" s="8" t="s">
        <v>5</v>
      </c>
    </row>
    <row r="34" spans="1:4" s="6" customFormat="1" ht="20.100000000000001" customHeight="1" x14ac:dyDescent="0.3">
      <c r="A34" s="4" t="s">
        <v>161</v>
      </c>
      <c r="B34" s="3" t="s">
        <v>158</v>
      </c>
      <c r="C34" s="5" t="s">
        <v>5</v>
      </c>
      <c r="D34" s="5" t="s">
        <v>5</v>
      </c>
    </row>
    <row r="35" spans="1:4" s="6" customFormat="1" ht="20.100000000000001" customHeight="1" x14ac:dyDescent="0.3">
      <c r="A35" s="4" t="s">
        <v>162</v>
      </c>
      <c r="B35" s="3" t="s">
        <v>159</v>
      </c>
      <c r="C35" s="5" t="s">
        <v>5</v>
      </c>
      <c r="D35" s="5" t="s">
        <v>197</v>
      </c>
    </row>
    <row r="36" spans="1:4" s="6" customFormat="1" ht="20.100000000000001" customHeight="1" x14ac:dyDescent="0.3">
      <c r="A36" s="4" t="s">
        <v>163</v>
      </c>
      <c r="B36" s="3" t="s">
        <v>27</v>
      </c>
      <c r="C36" s="5" t="s">
        <v>5</v>
      </c>
      <c r="D36" s="5">
        <f>-I44</f>
        <v>0</v>
      </c>
    </row>
    <row r="37" spans="1:4" s="6" customFormat="1" ht="20.25" customHeight="1" x14ac:dyDescent="0.3">
      <c r="A37" s="115" t="s">
        <v>30</v>
      </c>
      <c r="B37" s="115"/>
      <c r="C37" s="115"/>
      <c r="D37" s="115"/>
    </row>
    <row r="38" spans="1:4" s="6" customFormat="1" ht="20.100000000000001" customHeight="1" x14ac:dyDescent="0.3">
      <c r="A38" s="4" t="s">
        <v>164</v>
      </c>
      <c r="B38" s="3" t="s">
        <v>31</v>
      </c>
      <c r="C38" s="12" t="s">
        <v>5</v>
      </c>
      <c r="D38" s="21" t="s">
        <v>188</v>
      </c>
    </row>
    <row r="39" spans="1:4" s="6" customFormat="1" ht="20.100000000000001" customHeight="1" x14ac:dyDescent="0.3">
      <c r="A39" s="4" t="s">
        <v>165</v>
      </c>
      <c r="B39" s="3" t="s">
        <v>32</v>
      </c>
      <c r="C39" s="12" t="s">
        <v>5</v>
      </c>
      <c r="D39" s="21" t="s">
        <v>189</v>
      </c>
    </row>
    <row r="40" spans="1:4" s="6" customFormat="1" ht="20.100000000000001" customHeight="1" x14ac:dyDescent="0.3">
      <c r="A40" s="4" t="s">
        <v>166</v>
      </c>
      <c r="B40" s="3" t="s">
        <v>33</v>
      </c>
      <c r="C40" s="12" t="s">
        <v>5</v>
      </c>
      <c r="D40" s="21" t="s">
        <v>189</v>
      </c>
    </row>
    <row r="41" spans="1:4" s="6" customFormat="1" x14ac:dyDescent="0.3"/>
  </sheetData>
  <mergeCells count="6">
    <mergeCell ref="A37:D37"/>
    <mergeCell ref="A1:D1"/>
    <mergeCell ref="A3:D3"/>
    <mergeCell ref="A7:D7"/>
    <mergeCell ref="A10:D10"/>
    <mergeCell ref="A12:D12"/>
  </mergeCells>
  <hyperlinks>
    <hyperlink ref="D8" r:id="rId1" xr:uid="{00000000-0004-0000-0000-000000000000}"/>
    <hyperlink ref="D9" r:id="rId2" xr:uid="{00000000-0004-0000-0000-000001000000}"/>
  </hyperlinks>
  <pageMargins left="0.70866141732283472" right="0.70866141732283472" top="0.31496062992125984" bottom="0.31496062992125984" header="0.31496062992125984" footer="0.31496062992125984"/>
  <pageSetup paperSize="9"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65"/>
  <sheetViews>
    <sheetView topLeftCell="A28" workbookViewId="0">
      <selection activeCell="J12" sqref="J12"/>
    </sheetView>
  </sheetViews>
  <sheetFormatPr defaultColWidth="9.109375" defaultRowHeight="15.6" x14ac:dyDescent="0.3"/>
  <cols>
    <col min="1" max="1" width="5.88671875" style="1" customWidth="1"/>
    <col min="2" max="2" width="50.5546875" style="1" customWidth="1"/>
    <col min="3" max="3" width="9.109375" style="1"/>
    <col min="4" max="4" width="23.44140625" style="1" customWidth="1"/>
    <col min="5" max="16384" width="9.109375" style="1"/>
  </cols>
  <sheetData>
    <row r="1" spans="1:4" s="14" customFormat="1" ht="48" customHeight="1" x14ac:dyDescent="0.3">
      <c r="A1" s="123" t="s">
        <v>83</v>
      </c>
      <c r="B1" s="123"/>
      <c r="C1" s="123"/>
      <c r="D1" s="123"/>
    </row>
    <row r="3" spans="1:4" ht="35.1" customHeight="1" x14ac:dyDescent="0.3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0.100000000000001" customHeight="1" x14ac:dyDescent="0.3">
      <c r="A4" s="4" t="s">
        <v>8</v>
      </c>
      <c r="B4" s="11" t="s">
        <v>4</v>
      </c>
      <c r="C4" s="8" t="s">
        <v>5</v>
      </c>
      <c r="D4" s="19">
        <v>43555</v>
      </c>
    </row>
    <row r="5" spans="1:4" s="6" customFormat="1" ht="20.100000000000001" customHeight="1" x14ac:dyDescent="0.3">
      <c r="A5" s="115" t="s">
        <v>41</v>
      </c>
      <c r="B5" s="115"/>
      <c r="C5" s="115"/>
      <c r="D5" s="115"/>
    </row>
    <row r="6" spans="1:4" s="6" customFormat="1" ht="20.100000000000001" customHeight="1" x14ac:dyDescent="0.3">
      <c r="A6" s="4" t="s">
        <v>9</v>
      </c>
      <c r="B6" s="3" t="s">
        <v>42</v>
      </c>
      <c r="C6" s="5" t="s">
        <v>5</v>
      </c>
      <c r="D6" s="5" t="s">
        <v>198</v>
      </c>
    </row>
    <row r="7" spans="1:4" s="6" customFormat="1" ht="20.100000000000001" customHeight="1" x14ac:dyDescent="0.3">
      <c r="A7" s="115" t="s">
        <v>167</v>
      </c>
      <c r="B7" s="115"/>
      <c r="C7" s="115"/>
      <c r="D7" s="115"/>
    </row>
    <row r="8" spans="1:4" s="6" customFormat="1" ht="19.5" customHeight="1" x14ac:dyDescent="0.3">
      <c r="A8" s="4" t="s">
        <v>10</v>
      </c>
      <c r="B8" s="3" t="s">
        <v>168</v>
      </c>
      <c r="C8" s="5" t="s">
        <v>5</v>
      </c>
      <c r="D8" s="5" t="s">
        <v>190</v>
      </c>
    </row>
    <row r="9" spans="1:4" s="6" customFormat="1" ht="20.100000000000001" customHeight="1" x14ac:dyDescent="0.3">
      <c r="A9" s="4" t="s">
        <v>11</v>
      </c>
      <c r="B9" s="3" t="s">
        <v>28</v>
      </c>
      <c r="C9" s="5" t="s">
        <v>5</v>
      </c>
      <c r="D9" s="8" t="s">
        <v>199</v>
      </c>
    </row>
    <row r="10" spans="1:4" s="6" customFormat="1" ht="20.100000000000001" customHeight="1" x14ac:dyDescent="0.3">
      <c r="A10" s="115" t="s">
        <v>84</v>
      </c>
      <c r="B10" s="115"/>
      <c r="C10" s="115"/>
      <c r="D10" s="115"/>
    </row>
    <row r="11" spans="1:4" s="6" customFormat="1" ht="20.100000000000001" customHeight="1" x14ac:dyDescent="0.3">
      <c r="A11" s="4" t="s">
        <v>130</v>
      </c>
      <c r="B11" s="3" t="s">
        <v>43</v>
      </c>
      <c r="C11" s="5" t="s">
        <v>5</v>
      </c>
      <c r="D11" s="5" t="s">
        <v>195</v>
      </c>
    </row>
    <row r="12" spans="1:4" s="6" customFormat="1" ht="20.100000000000001" customHeight="1" x14ac:dyDescent="0.3">
      <c r="A12" s="119" t="s">
        <v>44</v>
      </c>
      <c r="B12" s="119"/>
      <c r="C12" s="119"/>
      <c r="D12" s="119"/>
    </row>
    <row r="13" spans="1:4" s="6" customFormat="1" ht="20.25" customHeight="1" x14ac:dyDescent="0.3">
      <c r="A13" s="4" t="s">
        <v>131</v>
      </c>
      <c r="B13" s="3" t="s">
        <v>45</v>
      </c>
      <c r="C13" s="5" t="s">
        <v>5</v>
      </c>
      <c r="D13" s="5" t="s">
        <v>200</v>
      </c>
    </row>
    <row r="14" spans="1:4" s="6" customFormat="1" ht="20.100000000000001" customHeight="1" x14ac:dyDescent="0.3">
      <c r="A14" s="4" t="s">
        <v>132</v>
      </c>
      <c r="B14" s="3" t="s">
        <v>46</v>
      </c>
      <c r="C14" s="5" t="s">
        <v>5</v>
      </c>
      <c r="D14" s="8" t="s">
        <v>196</v>
      </c>
    </row>
    <row r="15" spans="1:4" s="6" customFormat="1" ht="20.100000000000001" customHeight="1" x14ac:dyDescent="0.3">
      <c r="A15" s="119" t="s">
        <v>47</v>
      </c>
      <c r="B15" s="119"/>
      <c r="C15" s="119"/>
      <c r="D15" s="119"/>
    </row>
    <row r="16" spans="1:4" s="6" customFormat="1" ht="20.100000000000001" customHeight="1" x14ac:dyDescent="0.3">
      <c r="A16" s="4" t="s">
        <v>137</v>
      </c>
      <c r="B16" s="3" t="s">
        <v>48</v>
      </c>
      <c r="C16" s="5" t="s">
        <v>7</v>
      </c>
      <c r="D16" s="5">
        <v>334</v>
      </c>
    </row>
    <row r="17" spans="1:4" s="6" customFormat="1" ht="20.100000000000001" customHeight="1" x14ac:dyDescent="0.3">
      <c r="A17" s="115" t="s">
        <v>49</v>
      </c>
      <c r="B17" s="115"/>
      <c r="C17" s="115"/>
      <c r="D17" s="115"/>
    </row>
    <row r="18" spans="1:4" s="6" customFormat="1" ht="20.100000000000001" customHeight="1" x14ac:dyDescent="0.3">
      <c r="A18" s="4" t="s">
        <v>138</v>
      </c>
      <c r="B18" s="3" t="s">
        <v>50</v>
      </c>
      <c r="C18" s="5" t="s">
        <v>5</v>
      </c>
      <c r="D18" s="5" t="s">
        <v>201</v>
      </c>
    </row>
    <row r="19" spans="1:4" s="6" customFormat="1" ht="20.100000000000001" customHeight="1" x14ac:dyDescent="0.3">
      <c r="A19" s="4" t="s">
        <v>139</v>
      </c>
      <c r="B19" s="3" t="s">
        <v>51</v>
      </c>
      <c r="C19" s="8" t="s">
        <v>6</v>
      </c>
      <c r="D19" s="5">
        <v>1</v>
      </c>
    </row>
    <row r="20" spans="1:4" s="6" customFormat="1" ht="20.100000000000001" customHeight="1" x14ac:dyDescent="0.3">
      <c r="A20" s="115" t="s">
        <v>85</v>
      </c>
      <c r="B20" s="115"/>
      <c r="C20" s="115"/>
      <c r="D20" s="115"/>
    </row>
    <row r="21" spans="1:4" s="6" customFormat="1" ht="20.100000000000001" customHeight="1" x14ac:dyDescent="0.3">
      <c r="A21" s="4" t="s">
        <v>140</v>
      </c>
      <c r="B21" s="7" t="s">
        <v>52</v>
      </c>
      <c r="C21" s="5" t="s">
        <v>5</v>
      </c>
      <c r="D21" s="5" t="s">
        <v>191</v>
      </c>
    </row>
    <row r="22" spans="1:4" s="6" customFormat="1" ht="20.100000000000001" customHeight="1" x14ac:dyDescent="0.3">
      <c r="A22" s="4" t="s">
        <v>141</v>
      </c>
      <c r="B22" s="3" t="s">
        <v>53</v>
      </c>
      <c r="C22" s="5" t="s">
        <v>5</v>
      </c>
      <c r="D22" s="8" t="s">
        <v>5</v>
      </c>
    </row>
    <row r="23" spans="1:4" s="6" customFormat="1" ht="20.100000000000001" customHeight="1" x14ac:dyDescent="0.3">
      <c r="A23" s="4" t="s">
        <v>142</v>
      </c>
      <c r="B23" s="7" t="s">
        <v>54</v>
      </c>
      <c r="C23" s="5" t="s">
        <v>5</v>
      </c>
      <c r="D23" s="5" t="s">
        <v>186</v>
      </c>
    </row>
    <row r="24" spans="1:4" s="6" customFormat="1" ht="20.100000000000001" customHeight="1" thickBot="1" x14ac:dyDescent="0.35">
      <c r="A24" s="118" t="s">
        <v>55</v>
      </c>
      <c r="B24" s="118"/>
      <c r="C24" s="118"/>
      <c r="D24" s="118"/>
    </row>
    <row r="25" spans="1:4" s="6" customFormat="1" ht="20.100000000000001" customHeight="1" x14ac:dyDescent="0.3">
      <c r="A25" s="120">
        <v>14</v>
      </c>
      <c r="B25" s="53" t="s">
        <v>56</v>
      </c>
      <c r="C25" s="25" t="s">
        <v>5</v>
      </c>
      <c r="D25" s="26" t="s">
        <v>192</v>
      </c>
    </row>
    <row r="26" spans="1:4" s="6" customFormat="1" ht="53.25" customHeight="1" x14ac:dyDescent="0.3">
      <c r="A26" s="121"/>
      <c r="B26" s="7" t="s">
        <v>57</v>
      </c>
      <c r="C26" s="5" t="s">
        <v>5</v>
      </c>
      <c r="D26" s="27" t="s">
        <v>262</v>
      </c>
    </row>
    <row r="27" spans="1:4" s="6" customFormat="1" ht="36.75" customHeight="1" x14ac:dyDescent="0.3">
      <c r="A27" s="121"/>
      <c r="B27" s="3" t="s">
        <v>58</v>
      </c>
      <c r="C27" s="5" t="s">
        <v>5</v>
      </c>
      <c r="D27" s="5" t="s">
        <v>5</v>
      </c>
    </row>
    <row r="28" spans="1:4" s="6" customFormat="1" ht="20.100000000000001" customHeight="1" x14ac:dyDescent="0.3">
      <c r="A28" s="121"/>
      <c r="B28" s="3" t="s">
        <v>59</v>
      </c>
      <c r="C28" s="5" t="s">
        <v>5</v>
      </c>
      <c r="D28" s="49" t="s">
        <v>207</v>
      </c>
    </row>
    <row r="29" spans="1:4" s="6" customFormat="1" ht="20.100000000000001" customHeight="1" x14ac:dyDescent="0.3">
      <c r="A29" s="121"/>
      <c r="B29" s="3" t="s">
        <v>60</v>
      </c>
      <c r="C29" s="5" t="s">
        <v>5</v>
      </c>
      <c r="D29" s="5" t="s">
        <v>5</v>
      </c>
    </row>
    <row r="30" spans="1:4" s="6" customFormat="1" ht="20.100000000000001" customHeight="1" thickBot="1" x14ac:dyDescent="0.35">
      <c r="A30" s="122"/>
      <c r="B30" s="54" t="s">
        <v>61</v>
      </c>
      <c r="C30" s="29" t="s">
        <v>5</v>
      </c>
      <c r="D30" s="5" t="s">
        <v>5</v>
      </c>
    </row>
    <row r="31" spans="1:4" s="6" customFormat="1" ht="33" customHeight="1" x14ac:dyDescent="0.3">
      <c r="A31" s="120">
        <v>15</v>
      </c>
      <c r="B31" s="53" t="s">
        <v>56</v>
      </c>
      <c r="C31" s="25" t="s">
        <v>5</v>
      </c>
      <c r="D31" s="26" t="s">
        <v>226</v>
      </c>
    </row>
    <row r="32" spans="1:4" s="6" customFormat="1" ht="20.100000000000001" customHeight="1" x14ac:dyDescent="0.3">
      <c r="A32" s="121"/>
      <c r="B32" s="7" t="s">
        <v>57</v>
      </c>
      <c r="C32" s="5" t="s">
        <v>5</v>
      </c>
      <c r="D32" s="27" t="s">
        <v>202</v>
      </c>
    </row>
    <row r="33" spans="1:4" s="6" customFormat="1" ht="37.5" customHeight="1" x14ac:dyDescent="0.3">
      <c r="A33" s="121"/>
      <c r="B33" s="3" t="s">
        <v>58</v>
      </c>
      <c r="C33" s="5" t="s">
        <v>5</v>
      </c>
      <c r="D33" s="49" t="s">
        <v>203</v>
      </c>
    </row>
    <row r="34" spans="1:4" s="6" customFormat="1" ht="20.100000000000001" customHeight="1" x14ac:dyDescent="0.3">
      <c r="A34" s="121"/>
      <c r="B34" s="3" t="s">
        <v>59</v>
      </c>
      <c r="C34" s="5" t="s">
        <v>5</v>
      </c>
      <c r="D34" s="49" t="s">
        <v>221</v>
      </c>
    </row>
    <row r="35" spans="1:4" s="6" customFormat="1" ht="20.100000000000001" customHeight="1" x14ac:dyDescent="0.3">
      <c r="A35" s="121"/>
      <c r="B35" s="3" t="s">
        <v>60</v>
      </c>
      <c r="C35" s="5" t="s">
        <v>5</v>
      </c>
      <c r="D35" s="41">
        <v>41956</v>
      </c>
    </row>
    <row r="36" spans="1:4" s="6" customFormat="1" ht="20.100000000000001" customHeight="1" thickBot="1" x14ac:dyDescent="0.35">
      <c r="A36" s="122"/>
      <c r="B36" s="54" t="s">
        <v>61</v>
      </c>
      <c r="C36" s="29" t="s">
        <v>5</v>
      </c>
      <c r="D36" s="35">
        <v>44148</v>
      </c>
    </row>
    <row r="37" spans="1:4" s="6" customFormat="1" ht="20.100000000000001" customHeight="1" x14ac:dyDescent="0.3">
      <c r="A37" s="120">
        <v>16</v>
      </c>
      <c r="B37" s="53" t="s">
        <v>56</v>
      </c>
      <c r="C37" s="25" t="s">
        <v>5</v>
      </c>
      <c r="D37" s="26" t="s">
        <v>237</v>
      </c>
    </row>
    <row r="38" spans="1:4" s="6" customFormat="1" ht="20.100000000000001" customHeight="1" x14ac:dyDescent="0.3">
      <c r="A38" s="121"/>
      <c r="B38" s="7" t="s">
        <v>57</v>
      </c>
      <c r="C38" s="5" t="s">
        <v>5</v>
      </c>
      <c r="D38" s="27" t="s">
        <v>202</v>
      </c>
    </row>
    <row r="39" spans="1:4" s="6" customFormat="1" ht="39" customHeight="1" x14ac:dyDescent="0.3">
      <c r="A39" s="121"/>
      <c r="B39" s="3" t="s">
        <v>58</v>
      </c>
      <c r="C39" s="5" t="s">
        <v>5</v>
      </c>
      <c r="D39" s="49" t="s">
        <v>254</v>
      </c>
    </row>
    <row r="40" spans="1:4" s="6" customFormat="1" ht="20.100000000000001" customHeight="1" x14ac:dyDescent="0.3">
      <c r="A40" s="121"/>
      <c r="B40" s="3" t="s">
        <v>59</v>
      </c>
      <c r="C40" s="5" t="s">
        <v>5</v>
      </c>
      <c r="D40" s="49" t="s">
        <v>255</v>
      </c>
    </row>
    <row r="41" spans="1:4" s="6" customFormat="1" ht="20.100000000000001" customHeight="1" x14ac:dyDescent="0.3">
      <c r="A41" s="121"/>
      <c r="B41" s="3" t="s">
        <v>60</v>
      </c>
      <c r="C41" s="5" t="s">
        <v>5</v>
      </c>
      <c r="D41" s="41"/>
    </row>
    <row r="42" spans="1:4" s="6" customFormat="1" ht="20.100000000000001" customHeight="1" thickBot="1" x14ac:dyDescent="0.35">
      <c r="A42" s="122"/>
      <c r="B42" s="54" t="s">
        <v>61</v>
      </c>
      <c r="C42" s="29" t="s">
        <v>5</v>
      </c>
      <c r="D42" s="35"/>
    </row>
    <row r="43" spans="1:4" s="6" customFormat="1" ht="20.100000000000001" customHeight="1" x14ac:dyDescent="0.3">
      <c r="A43" s="119" t="s">
        <v>62</v>
      </c>
      <c r="B43" s="119"/>
      <c r="C43" s="119"/>
      <c r="D43" s="119"/>
    </row>
    <row r="44" spans="1:4" s="6" customFormat="1" ht="20.100000000000001" customHeight="1" x14ac:dyDescent="0.3">
      <c r="A44" s="4">
        <v>17</v>
      </c>
      <c r="B44" s="7" t="s">
        <v>63</v>
      </c>
      <c r="C44" s="5" t="s">
        <v>5</v>
      </c>
      <c r="D44" s="5" t="s">
        <v>194</v>
      </c>
    </row>
    <row r="45" spans="1:4" s="6" customFormat="1" ht="20.100000000000001" customHeight="1" x14ac:dyDescent="0.3">
      <c r="A45" s="4">
        <v>18</v>
      </c>
      <c r="B45" s="7" t="s">
        <v>64</v>
      </c>
      <c r="C45" s="8" t="s">
        <v>6</v>
      </c>
      <c r="D45" s="5">
        <v>1</v>
      </c>
    </row>
    <row r="46" spans="1:4" s="6" customFormat="1" ht="20.100000000000001" customHeight="1" x14ac:dyDescent="0.3">
      <c r="A46" s="119" t="s">
        <v>65</v>
      </c>
      <c r="B46" s="119"/>
      <c r="C46" s="119"/>
      <c r="D46" s="119"/>
    </row>
    <row r="47" spans="1:4" s="6" customFormat="1" ht="20.100000000000001" customHeight="1" x14ac:dyDescent="0.3">
      <c r="A47" s="4">
        <v>19</v>
      </c>
      <c r="B47" s="3" t="s">
        <v>66</v>
      </c>
      <c r="C47" s="5" t="s">
        <v>5</v>
      </c>
      <c r="D47" s="5" t="s">
        <v>194</v>
      </c>
    </row>
    <row r="48" spans="1:4" s="6" customFormat="1" ht="20.100000000000001" customHeight="1" x14ac:dyDescent="0.3">
      <c r="A48" s="119" t="s">
        <v>67</v>
      </c>
      <c r="B48" s="119"/>
      <c r="C48" s="119"/>
      <c r="D48" s="119"/>
    </row>
    <row r="49" spans="1:4" s="6" customFormat="1" ht="33.75" customHeight="1" x14ac:dyDescent="0.3">
      <c r="A49" s="4">
        <v>20</v>
      </c>
      <c r="B49" s="7" t="s">
        <v>68</v>
      </c>
      <c r="C49" s="5" t="s">
        <v>5</v>
      </c>
      <c r="D49" s="8" t="s">
        <v>204</v>
      </c>
    </row>
    <row r="50" spans="1:4" s="6" customFormat="1" ht="20.100000000000001" customHeight="1" x14ac:dyDescent="0.3">
      <c r="A50" s="119" t="s">
        <v>69</v>
      </c>
      <c r="B50" s="119"/>
      <c r="C50" s="119"/>
      <c r="D50" s="119"/>
    </row>
    <row r="51" spans="1:4" s="6" customFormat="1" ht="20.100000000000001" customHeight="1" x14ac:dyDescent="0.3">
      <c r="A51" s="4">
        <v>21</v>
      </c>
      <c r="B51" s="7" t="s">
        <v>70</v>
      </c>
      <c r="C51" s="5" t="s">
        <v>5</v>
      </c>
      <c r="D51" s="8" t="s">
        <v>193</v>
      </c>
    </row>
    <row r="52" spans="1:4" s="6" customFormat="1" ht="20.100000000000001" customHeight="1" x14ac:dyDescent="0.3">
      <c r="A52" s="115" t="s">
        <v>71</v>
      </c>
      <c r="B52" s="115"/>
      <c r="C52" s="115"/>
      <c r="D52" s="115"/>
    </row>
    <row r="53" spans="1:4" s="6" customFormat="1" ht="20.100000000000001" customHeight="1" x14ac:dyDescent="0.3">
      <c r="A53" s="4">
        <v>22</v>
      </c>
      <c r="B53" s="7" t="s">
        <v>72</v>
      </c>
      <c r="C53" s="5" t="s">
        <v>5</v>
      </c>
      <c r="D53" s="8" t="s">
        <v>193</v>
      </c>
    </row>
    <row r="54" spans="1:4" s="6" customFormat="1" ht="20.100000000000001" customHeight="1" x14ac:dyDescent="0.3">
      <c r="A54" s="4">
        <v>23</v>
      </c>
      <c r="B54" s="7" t="s">
        <v>73</v>
      </c>
      <c r="C54" s="5" t="s">
        <v>29</v>
      </c>
      <c r="D54" s="5">
        <v>0</v>
      </c>
    </row>
    <row r="55" spans="1:4" s="6" customFormat="1" ht="20.100000000000001" customHeight="1" x14ac:dyDescent="0.3">
      <c r="A55" s="119" t="s">
        <v>74</v>
      </c>
      <c r="B55" s="119"/>
      <c r="C55" s="119"/>
      <c r="D55" s="119"/>
    </row>
    <row r="56" spans="1:4" s="6" customFormat="1" ht="20.100000000000001" customHeight="1" x14ac:dyDescent="0.3">
      <c r="A56" s="4">
        <v>24</v>
      </c>
      <c r="B56" s="7" t="s">
        <v>75</v>
      </c>
      <c r="C56" s="5" t="s">
        <v>5</v>
      </c>
      <c r="D56" s="5" t="s">
        <v>191</v>
      </c>
    </row>
    <row r="57" spans="1:4" s="6" customFormat="1" ht="20.100000000000001" customHeight="1" x14ac:dyDescent="0.3">
      <c r="A57" s="119" t="s">
        <v>76</v>
      </c>
      <c r="B57" s="119"/>
      <c r="C57" s="119"/>
      <c r="D57" s="119"/>
    </row>
    <row r="58" spans="1:4" s="6" customFormat="1" ht="39" customHeight="1" x14ac:dyDescent="0.3">
      <c r="A58" s="4">
        <v>25</v>
      </c>
      <c r="B58" s="3" t="s">
        <v>77</v>
      </c>
      <c r="C58" s="5" t="s">
        <v>5</v>
      </c>
      <c r="D58" s="22" t="s">
        <v>205</v>
      </c>
    </row>
    <row r="59" spans="1:4" s="6" customFormat="1" ht="20.100000000000001" customHeight="1" x14ac:dyDescent="0.3">
      <c r="A59" s="119" t="s">
        <v>78</v>
      </c>
      <c r="B59" s="119"/>
      <c r="C59" s="119"/>
      <c r="D59" s="119"/>
    </row>
    <row r="60" spans="1:4" s="6" customFormat="1" ht="20.100000000000001" customHeight="1" x14ac:dyDescent="0.3">
      <c r="A60" s="4">
        <v>26</v>
      </c>
      <c r="B60" s="3" t="s">
        <v>79</v>
      </c>
      <c r="C60" s="5" t="s">
        <v>5</v>
      </c>
      <c r="D60" s="5" t="s">
        <v>191</v>
      </c>
    </row>
    <row r="61" spans="1:4" s="6" customFormat="1" ht="20.100000000000001" customHeight="1" x14ac:dyDescent="0.3">
      <c r="A61" s="119" t="s">
        <v>80</v>
      </c>
      <c r="B61" s="119"/>
      <c r="C61" s="119"/>
      <c r="D61" s="119"/>
    </row>
    <row r="62" spans="1:4" s="6" customFormat="1" ht="20.100000000000001" customHeight="1" x14ac:dyDescent="0.3">
      <c r="A62" s="4">
        <v>27</v>
      </c>
      <c r="B62" s="3" t="s">
        <v>81</v>
      </c>
      <c r="C62" s="5" t="s">
        <v>5</v>
      </c>
      <c r="D62" s="8" t="s">
        <v>206</v>
      </c>
    </row>
    <row r="63" spans="1:4" s="6" customFormat="1" ht="20.100000000000001" customHeight="1" x14ac:dyDescent="0.3">
      <c r="A63" s="115" t="s">
        <v>86</v>
      </c>
      <c r="B63" s="115"/>
      <c r="C63" s="115"/>
      <c r="D63" s="115"/>
    </row>
    <row r="64" spans="1:4" s="6" customFormat="1" ht="20.100000000000001" customHeight="1" x14ac:dyDescent="0.3">
      <c r="A64" s="4">
        <v>28</v>
      </c>
      <c r="B64" s="3" t="s">
        <v>82</v>
      </c>
      <c r="C64" s="5" t="s">
        <v>5</v>
      </c>
      <c r="D64" s="5" t="s">
        <v>191</v>
      </c>
    </row>
    <row r="65" s="6" customFormat="1" ht="39.9" customHeight="1" x14ac:dyDescent="0.3"/>
  </sheetData>
  <mergeCells count="22">
    <mergeCell ref="A17:D17"/>
    <mergeCell ref="A7:D7"/>
    <mergeCell ref="A1:D1"/>
    <mergeCell ref="A5:D5"/>
    <mergeCell ref="A10:D10"/>
    <mergeCell ref="A12:D12"/>
    <mergeCell ref="A15:D15"/>
    <mergeCell ref="A63:D63"/>
    <mergeCell ref="A20:D20"/>
    <mergeCell ref="A24:D24"/>
    <mergeCell ref="A43:D43"/>
    <mergeCell ref="A46:D46"/>
    <mergeCell ref="A48:D48"/>
    <mergeCell ref="A50:D50"/>
    <mergeCell ref="A52:D52"/>
    <mergeCell ref="A55:D55"/>
    <mergeCell ref="A57:D57"/>
    <mergeCell ref="A59:D59"/>
    <mergeCell ref="A61:D61"/>
    <mergeCell ref="A25:A30"/>
    <mergeCell ref="A31:A36"/>
    <mergeCell ref="A37:A42"/>
  </mergeCells>
  <pageMargins left="0.70866141732283472" right="0.70866141732283472" top="0.31496062992125984" bottom="0.31496062992125984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144"/>
  <sheetViews>
    <sheetView zoomScaleNormal="100" workbookViewId="0">
      <selection activeCell="G7" sqref="G7"/>
    </sheetView>
  </sheetViews>
  <sheetFormatPr defaultColWidth="9.109375" defaultRowHeight="15.6" x14ac:dyDescent="0.3"/>
  <cols>
    <col min="1" max="1" width="5.88671875" style="23" customWidth="1"/>
    <col min="2" max="2" width="47.5546875" style="1" customWidth="1"/>
    <col min="3" max="3" width="8.33203125" style="1" customWidth="1"/>
    <col min="4" max="4" width="35" style="1" customWidth="1"/>
    <col min="5" max="16384" width="9.109375" style="1"/>
  </cols>
  <sheetData>
    <row r="1" spans="1:4" ht="64.5" customHeight="1" x14ac:dyDescent="0.3">
      <c r="A1" s="116" t="s">
        <v>90</v>
      </c>
      <c r="B1" s="116"/>
      <c r="C1" s="116"/>
      <c r="D1" s="116"/>
    </row>
    <row r="2" spans="1:4" ht="16.2" thickBot="1" x14ac:dyDescent="0.35"/>
    <row r="3" spans="1:4" ht="35.1" customHeight="1" x14ac:dyDescent="0.3">
      <c r="A3" s="31" t="s">
        <v>0</v>
      </c>
      <c r="B3" s="32" t="s">
        <v>1</v>
      </c>
      <c r="C3" s="32" t="s">
        <v>2</v>
      </c>
      <c r="D3" s="33" t="s">
        <v>3</v>
      </c>
    </row>
    <row r="4" spans="1:4" s="6" customFormat="1" ht="35.1" customHeight="1" thickBot="1" x14ac:dyDescent="0.35">
      <c r="A4" s="28"/>
      <c r="B4" s="34" t="s">
        <v>4</v>
      </c>
      <c r="C4" s="29" t="s">
        <v>5</v>
      </c>
      <c r="D4" s="19">
        <v>43555</v>
      </c>
    </row>
    <row r="5" spans="1:4" s="6" customFormat="1" ht="51.75" customHeight="1" x14ac:dyDescent="0.3">
      <c r="A5" s="120">
        <v>1</v>
      </c>
      <c r="B5" s="24" t="s">
        <v>87</v>
      </c>
      <c r="C5" s="25" t="s">
        <v>5</v>
      </c>
      <c r="D5" s="26" t="s">
        <v>208</v>
      </c>
    </row>
    <row r="6" spans="1:4" s="6" customFormat="1" ht="20.100000000000001" customHeight="1" x14ac:dyDescent="0.3">
      <c r="A6" s="121"/>
      <c r="B6" s="7" t="s">
        <v>59</v>
      </c>
      <c r="C6" s="5" t="s">
        <v>5</v>
      </c>
      <c r="D6" s="27" t="s">
        <v>209</v>
      </c>
    </row>
    <row r="7" spans="1:4" s="6" customFormat="1" ht="36.75" customHeight="1" x14ac:dyDescent="0.3">
      <c r="A7" s="121"/>
      <c r="B7" s="7" t="s">
        <v>88</v>
      </c>
      <c r="C7" s="5" t="s">
        <v>13</v>
      </c>
      <c r="D7" s="52" t="s">
        <v>253</v>
      </c>
    </row>
    <row r="8" spans="1:4" s="6" customFormat="1" ht="32.25" customHeight="1" x14ac:dyDescent="0.3">
      <c r="A8" s="121"/>
      <c r="B8" s="3" t="s">
        <v>169</v>
      </c>
      <c r="C8" s="5" t="s">
        <v>5</v>
      </c>
      <c r="D8" s="27"/>
    </row>
    <row r="9" spans="1:4" s="6" customFormat="1" ht="34.5" customHeight="1" x14ac:dyDescent="0.3">
      <c r="A9" s="121"/>
      <c r="B9" s="3" t="s">
        <v>170</v>
      </c>
      <c r="C9" s="5" t="s">
        <v>5</v>
      </c>
      <c r="D9" s="27" t="s">
        <v>17</v>
      </c>
    </row>
    <row r="10" spans="1:4" s="6" customFormat="1" ht="20.100000000000001" customHeight="1" x14ac:dyDescent="0.3">
      <c r="A10" s="121"/>
      <c r="B10" s="3" t="s">
        <v>171</v>
      </c>
      <c r="C10" s="5" t="s">
        <v>5</v>
      </c>
      <c r="D10" s="27" t="s">
        <v>224</v>
      </c>
    </row>
    <row r="11" spans="1:4" s="6" customFormat="1" ht="20.100000000000001" customHeight="1" thickBot="1" x14ac:dyDescent="0.35">
      <c r="A11" s="122"/>
      <c r="B11" s="50" t="s">
        <v>89</v>
      </c>
      <c r="C11" s="29" t="s">
        <v>5</v>
      </c>
      <c r="D11" s="30" t="s">
        <v>244</v>
      </c>
    </row>
    <row r="12" spans="1:4" s="6" customFormat="1" ht="46.8" x14ac:dyDescent="0.3">
      <c r="A12" s="120">
        <v>2</v>
      </c>
      <c r="B12" s="24" t="s">
        <v>87</v>
      </c>
      <c r="C12" s="25" t="s">
        <v>5</v>
      </c>
      <c r="D12" s="26" t="s">
        <v>210</v>
      </c>
    </row>
    <row r="13" spans="1:4" s="6" customFormat="1" x14ac:dyDescent="0.3">
      <c r="A13" s="121"/>
      <c r="B13" s="7" t="s">
        <v>59</v>
      </c>
      <c r="C13" s="5" t="s">
        <v>5</v>
      </c>
      <c r="D13" s="27" t="s">
        <v>209</v>
      </c>
    </row>
    <row r="14" spans="1:4" s="6" customFormat="1" ht="28.8" x14ac:dyDescent="0.3">
      <c r="A14" s="121"/>
      <c r="B14" s="7" t="s">
        <v>88</v>
      </c>
      <c r="C14" s="5" t="s">
        <v>13</v>
      </c>
      <c r="D14" s="52" t="s">
        <v>253</v>
      </c>
    </row>
    <row r="15" spans="1:4" ht="31.2" x14ac:dyDescent="0.3">
      <c r="A15" s="121"/>
      <c r="B15" s="3" t="s">
        <v>169</v>
      </c>
      <c r="C15" s="5" t="s">
        <v>5</v>
      </c>
      <c r="D15" s="27"/>
    </row>
    <row r="16" spans="1:4" ht="31.2" x14ac:dyDescent="0.3">
      <c r="A16" s="121"/>
      <c r="B16" s="3" t="s">
        <v>170</v>
      </c>
      <c r="C16" s="5" t="s">
        <v>5</v>
      </c>
      <c r="D16" s="27" t="s">
        <v>17</v>
      </c>
    </row>
    <row r="17" spans="1:4" x14ac:dyDescent="0.3">
      <c r="A17" s="121"/>
      <c r="B17" s="3" t="s">
        <v>171</v>
      </c>
      <c r="C17" s="5" t="s">
        <v>5</v>
      </c>
      <c r="D17" s="27" t="s">
        <v>224</v>
      </c>
    </row>
    <row r="18" spans="1:4" ht="16.2" thickBot="1" x14ac:dyDescent="0.35">
      <c r="A18" s="122"/>
      <c r="B18" s="50" t="s">
        <v>89</v>
      </c>
      <c r="C18" s="29" t="s">
        <v>5</v>
      </c>
      <c r="D18" s="30" t="s">
        <v>244</v>
      </c>
    </row>
    <row r="19" spans="1:4" x14ac:dyDescent="0.3">
      <c r="A19" s="120">
        <v>3</v>
      </c>
      <c r="B19" s="24" t="s">
        <v>87</v>
      </c>
      <c r="C19" s="25" t="s">
        <v>5</v>
      </c>
      <c r="D19" s="26" t="s">
        <v>211</v>
      </c>
    </row>
    <row r="20" spans="1:4" x14ac:dyDescent="0.3">
      <c r="A20" s="121"/>
      <c r="B20" s="7" t="s">
        <v>59</v>
      </c>
      <c r="C20" s="5" t="s">
        <v>5</v>
      </c>
      <c r="D20" s="27" t="s">
        <v>219</v>
      </c>
    </row>
    <row r="21" spans="1:4" ht="28.8" x14ac:dyDescent="0.3">
      <c r="A21" s="121"/>
      <c r="B21" s="7" t="s">
        <v>88</v>
      </c>
      <c r="C21" s="5" t="s">
        <v>13</v>
      </c>
      <c r="D21" s="52" t="s">
        <v>253</v>
      </c>
    </row>
    <row r="22" spans="1:4" ht="31.2" x14ac:dyDescent="0.3">
      <c r="A22" s="121"/>
      <c r="B22" s="3" t="s">
        <v>169</v>
      </c>
      <c r="C22" s="5" t="s">
        <v>5</v>
      </c>
      <c r="D22" s="27"/>
    </row>
    <row r="23" spans="1:4" ht="31.2" x14ac:dyDescent="0.3">
      <c r="A23" s="121"/>
      <c r="B23" s="3" t="s">
        <v>170</v>
      </c>
      <c r="C23" s="5" t="s">
        <v>5</v>
      </c>
      <c r="D23" s="27" t="s">
        <v>17</v>
      </c>
    </row>
    <row r="24" spans="1:4" x14ac:dyDescent="0.3">
      <c r="A24" s="121"/>
      <c r="B24" s="3" t="s">
        <v>171</v>
      </c>
      <c r="C24" s="5" t="s">
        <v>5</v>
      </c>
      <c r="D24" s="27" t="s">
        <v>224</v>
      </c>
    </row>
    <row r="25" spans="1:4" ht="16.2" thickBot="1" x14ac:dyDescent="0.35">
      <c r="A25" s="122"/>
      <c r="B25" s="50" t="s">
        <v>89</v>
      </c>
      <c r="C25" s="29" t="s">
        <v>5</v>
      </c>
      <c r="D25" s="30" t="s">
        <v>244</v>
      </c>
    </row>
    <row r="26" spans="1:4" ht="31.2" x14ac:dyDescent="0.3">
      <c r="A26" s="120">
        <v>4</v>
      </c>
      <c r="B26" s="24" t="s">
        <v>87</v>
      </c>
      <c r="C26" s="25" t="s">
        <v>5</v>
      </c>
      <c r="D26" s="26" t="s">
        <v>212</v>
      </c>
    </row>
    <row r="27" spans="1:4" x14ac:dyDescent="0.3">
      <c r="A27" s="121"/>
      <c r="B27" s="7" t="s">
        <v>59</v>
      </c>
      <c r="C27" s="5" t="s">
        <v>5</v>
      </c>
      <c r="D27" s="27" t="s">
        <v>219</v>
      </c>
    </row>
    <row r="28" spans="1:4" ht="28.8" x14ac:dyDescent="0.3">
      <c r="A28" s="121"/>
      <c r="B28" s="7" t="s">
        <v>88</v>
      </c>
      <c r="C28" s="5" t="s">
        <v>13</v>
      </c>
      <c r="D28" s="52" t="s">
        <v>253</v>
      </c>
    </row>
    <row r="29" spans="1:4" ht="31.2" x14ac:dyDescent="0.3">
      <c r="A29" s="121"/>
      <c r="B29" s="3" t="s">
        <v>169</v>
      </c>
      <c r="C29" s="5" t="s">
        <v>5</v>
      </c>
      <c r="D29" s="27"/>
    </row>
    <row r="30" spans="1:4" ht="31.2" x14ac:dyDescent="0.3">
      <c r="A30" s="121"/>
      <c r="B30" s="3" t="s">
        <v>170</v>
      </c>
      <c r="C30" s="5" t="s">
        <v>5</v>
      </c>
      <c r="D30" s="27" t="s">
        <v>17</v>
      </c>
    </row>
    <row r="31" spans="1:4" x14ac:dyDescent="0.3">
      <c r="A31" s="121"/>
      <c r="B31" s="3" t="s">
        <v>171</v>
      </c>
      <c r="C31" s="5" t="s">
        <v>5</v>
      </c>
      <c r="D31" s="27" t="s">
        <v>241</v>
      </c>
    </row>
    <row r="32" spans="1:4" ht="16.2" thickBot="1" x14ac:dyDescent="0.35">
      <c r="A32" s="122"/>
      <c r="B32" s="50" t="s">
        <v>89</v>
      </c>
      <c r="C32" s="29" t="s">
        <v>5</v>
      </c>
      <c r="D32" s="30" t="s">
        <v>244</v>
      </c>
    </row>
    <row r="33" spans="1:4" ht="31.2" x14ac:dyDescent="0.3">
      <c r="A33" s="120">
        <v>5</v>
      </c>
      <c r="B33" s="24" t="s">
        <v>87</v>
      </c>
      <c r="C33" s="25" t="s">
        <v>5</v>
      </c>
      <c r="D33" s="26" t="s">
        <v>213</v>
      </c>
    </row>
    <row r="34" spans="1:4" x14ac:dyDescent="0.3">
      <c r="A34" s="121"/>
      <c r="B34" s="7" t="s">
        <v>59</v>
      </c>
      <c r="C34" s="5" t="s">
        <v>5</v>
      </c>
      <c r="D34" s="27"/>
    </row>
    <row r="35" spans="1:4" ht="28.8" x14ac:dyDescent="0.3">
      <c r="A35" s="121"/>
      <c r="B35" s="7" t="s">
        <v>88</v>
      </c>
      <c r="C35" s="5" t="s">
        <v>13</v>
      </c>
      <c r="D35" s="52" t="s">
        <v>253</v>
      </c>
    </row>
    <row r="36" spans="1:4" ht="31.2" x14ac:dyDescent="0.3">
      <c r="A36" s="121"/>
      <c r="B36" s="3" t="s">
        <v>169</v>
      </c>
      <c r="C36" s="5" t="s">
        <v>5</v>
      </c>
      <c r="D36" s="27"/>
    </row>
    <row r="37" spans="1:4" ht="31.2" x14ac:dyDescent="0.3">
      <c r="A37" s="121"/>
      <c r="B37" s="3" t="s">
        <v>170</v>
      </c>
      <c r="C37" s="5" t="s">
        <v>5</v>
      </c>
      <c r="D37" s="27" t="s">
        <v>17</v>
      </c>
    </row>
    <row r="38" spans="1:4" x14ac:dyDescent="0.3">
      <c r="A38" s="121"/>
      <c r="B38" s="3" t="s">
        <v>171</v>
      </c>
      <c r="C38" s="5" t="s">
        <v>5</v>
      </c>
      <c r="D38" s="27" t="s">
        <v>224</v>
      </c>
    </row>
    <row r="39" spans="1:4" ht="16.2" thickBot="1" x14ac:dyDescent="0.35">
      <c r="A39" s="122"/>
      <c r="B39" s="50" t="s">
        <v>89</v>
      </c>
      <c r="C39" s="29" t="s">
        <v>5</v>
      </c>
      <c r="D39" s="30" t="s">
        <v>244</v>
      </c>
    </row>
    <row r="40" spans="1:4" ht="46.8" x14ac:dyDescent="0.3">
      <c r="A40" s="120">
        <v>6</v>
      </c>
      <c r="B40" s="24" t="s">
        <v>87</v>
      </c>
      <c r="C40" s="25" t="s">
        <v>5</v>
      </c>
      <c r="D40" s="26" t="s">
        <v>214</v>
      </c>
    </row>
    <row r="41" spans="1:4" x14ac:dyDescent="0.3">
      <c r="A41" s="121"/>
      <c r="B41" s="7" t="s">
        <v>59</v>
      </c>
      <c r="C41" s="5" t="s">
        <v>5</v>
      </c>
      <c r="D41" s="27" t="s">
        <v>220</v>
      </c>
    </row>
    <row r="42" spans="1:4" ht="28.8" x14ac:dyDescent="0.3">
      <c r="A42" s="121"/>
      <c r="B42" s="7" t="s">
        <v>88</v>
      </c>
      <c r="C42" s="5" t="s">
        <v>13</v>
      </c>
      <c r="D42" s="52" t="s">
        <v>253</v>
      </c>
    </row>
    <row r="43" spans="1:4" ht="31.2" x14ac:dyDescent="0.3">
      <c r="A43" s="121"/>
      <c r="B43" s="3" t="s">
        <v>169</v>
      </c>
      <c r="C43" s="5" t="s">
        <v>5</v>
      </c>
      <c r="D43" s="27"/>
    </row>
    <row r="44" spans="1:4" ht="31.2" x14ac:dyDescent="0.3">
      <c r="A44" s="121"/>
      <c r="B44" s="3" t="s">
        <v>170</v>
      </c>
      <c r="C44" s="5" t="s">
        <v>5</v>
      </c>
      <c r="D44" s="27" t="s">
        <v>17</v>
      </c>
    </row>
    <row r="45" spans="1:4" x14ac:dyDescent="0.3">
      <c r="A45" s="121"/>
      <c r="B45" s="3" t="s">
        <v>171</v>
      </c>
      <c r="C45" s="5" t="s">
        <v>5</v>
      </c>
      <c r="D45" s="27" t="s">
        <v>224</v>
      </c>
    </row>
    <row r="46" spans="1:4" ht="16.2" thickBot="1" x14ac:dyDescent="0.35">
      <c r="A46" s="122"/>
      <c r="B46" s="50" t="s">
        <v>89</v>
      </c>
      <c r="C46" s="29" t="s">
        <v>5</v>
      </c>
      <c r="D46" s="30" t="s">
        <v>244</v>
      </c>
    </row>
    <row r="47" spans="1:4" x14ac:dyDescent="0.3">
      <c r="A47" s="120">
        <v>7</v>
      </c>
      <c r="B47" s="24" t="s">
        <v>87</v>
      </c>
      <c r="C47" s="25" t="s">
        <v>5</v>
      </c>
      <c r="D47" s="26" t="s">
        <v>215</v>
      </c>
    </row>
    <row r="48" spans="1:4" x14ac:dyDescent="0.3">
      <c r="A48" s="121"/>
      <c r="B48" s="7" t="s">
        <v>59</v>
      </c>
      <c r="C48" s="5" t="s">
        <v>5</v>
      </c>
      <c r="D48" s="27" t="s">
        <v>221</v>
      </c>
    </row>
    <row r="49" spans="1:4" ht="28.8" x14ac:dyDescent="0.3">
      <c r="A49" s="121"/>
      <c r="B49" s="7" t="s">
        <v>88</v>
      </c>
      <c r="C49" s="5" t="s">
        <v>13</v>
      </c>
      <c r="D49" s="52" t="s">
        <v>253</v>
      </c>
    </row>
    <row r="50" spans="1:4" ht="31.2" x14ac:dyDescent="0.3">
      <c r="A50" s="121"/>
      <c r="B50" s="3" t="s">
        <v>169</v>
      </c>
      <c r="C50" s="5" t="s">
        <v>5</v>
      </c>
      <c r="D50" s="27"/>
    </row>
    <row r="51" spans="1:4" ht="31.2" x14ac:dyDescent="0.3">
      <c r="A51" s="121"/>
      <c r="B51" s="3" t="s">
        <v>170</v>
      </c>
      <c r="C51" s="5" t="s">
        <v>5</v>
      </c>
      <c r="D51" s="27" t="s">
        <v>17</v>
      </c>
    </row>
    <row r="52" spans="1:4" x14ac:dyDescent="0.3">
      <c r="A52" s="121"/>
      <c r="B52" s="3" t="s">
        <v>171</v>
      </c>
      <c r="C52" s="5" t="s">
        <v>5</v>
      </c>
      <c r="D52" s="27" t="s">
        <v>224</v>
      </c>
    </row>
    <row r="53" spans="1:4" ht="16.2" thickBot="1" x14ac:dyDescent="0.35">
      <c r="A53" s="122"/>
      <c r="B53" s="50" t="s">
        <v>89</v>
      </c>
      <c r="C53" s="29" t="s">
        <v>5</v>
      </c>
      <c r="D53" s="30" t="s">
        <v>244</v>
      </c>
    </row>
    <row r="54" spans="1:4" x14ac:dyDescent="0.3">
      <c r="A54" s="120">
        <v>8</v>
      </c>
      <c r="B54" s="24" t="s">
        <v>87</v>
      </c>
      <c r="C54" s="25" t="s">
        <v>5</v>
      </c>
      <c r="D54" s="26" t="s">
        <v>216</v>
      </c>
    </row>
    <row r="55" spans="1:4" x14ac:dyDescent="0.3">
      <c r="A55" s="121"/>
      <c r="B55" s="7" t="s">
        <v>59</v>
      </c>
      <c r="C55" s="5" t="s">
        <v>5</v>
      </c>
      <c r="D55" s="27" t="s">
        <v>219</v>
      </c>
    </row>
    <row r="56" spans="1:4" ht="28.8" x14ac:dyDescent="0.3">
      <c r="A56" s="121"/>
      <c r="B56" s="7" t="s">
        <v>88</v>
      </c>
      <c r="C56" s="5" t="s">
        <v>13</v>
      </c>
      <c r="D56" s="52" t="s">
        <v>253</v>
      </c>
    </row>
    <row r="57" spans="1:4" ht="31.2" x14ac:dyDescent="0.3">
      <c r="A57" s="121"/>
      <c r="B57" s="3" t="s">
        <v>169</v>
      </c>
      <c r="C57" s="5" t="s">
        <v>5</v>
      </c>
      <c r="D57" s="27"/>
    </row>
    <row r="58" spans="1:4" ht="31.2" x14ac:dyDescent="0.3">
      <c r="A58" s="121"/>
      <c r="B58" s="3" t="s">
        <v>170</v>
      </c>
      <c r="C58" s="5" t="s">
        <v>5</v>
      </c>
      <c r="D58" s="27" t="s">
        <v>17</v>
      </c>
    </row>
    <row r="59" spans="1:4" x14ac:dyDescent="0.3">
      <c r="A59" s="121"/>
      <c r="B59" s="3" t="s">
        <v>171</v>
      </c>
      <c r="C59" s="5" t="s">
        <v>5</v>
      </c>
      <c r="D59" s="27" t="s">
        <v>225</v>
      </c>
    </row>
    <row r="60" spans="1:4" ht="16.2" thickBot="1" x14ac:dyDescent="0.35">
      <c r="A60" s="122"/>
      <c r="B60" s="50" t="s">
        <v>89</v>
      </c>
      <c r="C60" s="29" t="s">
        <v>5</v>
      </c>
      <c r="D60" s="30" t="s">
        <v>244</v>
      </c>
    </row>
    <row r="61" spans="1:4" x14ac:dyDescent="0.3">
      <c r="A61" s="120">
        <v>9</v>
      </c>
      <c r="B61" s="24" t="s">
        <v>87</v>
      </c>
      <c r="C61" s="25" t="s">
        <v>5</v>
      </c>
      <c r="D61" s="26" t="s">
        <v>217</v>
      </c>
    </row>
    <row r="62" spans="1:4" x14ac:dyDescent="0.3">
      <c r="A62" s="121"/>
      <c r="B62" s="7" t="s">
        <v>59</v>
      </c>
      <c r="C62" s="5" t="s">
        <v>5</v>
      </c>
      <c r="D62" s="27" t="s">
        <v>222</v>
      </c>
    </row>
    <row r="63" spans="1:4" ht="28.8" x14ac:dyDescent="0.3">
      <c r="A63" s="121"/>
      <c r="B63" s="7" t="s">
        <v>88</v>
      </c>
      <c r="C63" s="5" t="s">
        <v>13</v>
      </c>
      <c r="D63" s="52" t="s">
        <v>253</v>
      </c>
    </row>
    <row r="64" spans="1:4" ht="31.2" x14ac:dyDescent="0.3">
      <c r="A64" s="121"/>
      <c r="B64" s="3" t="s">
        <v>169</v>
      </c>
      <c r="C64" s="5" t="s">
        <v>5</v>
      </c>
      <c r="D64" s="27"/>
    </row>
    <row r="65" spans="1:4" ht="31.2" x14ac:dyDescent="0.3">
      <c r="A65" s="121"/>
      <c r="B65" s="3" t="s">
        <v>170</v>
      </c>
      <c r="C65" s="5" t="s">
        <v>5</v>
      </c>
      <c r="D65" s="27" t="s">
        <v>17</v>
      </c>
    </row>
    <row r="66" spans="1:4" x14ac:dyDescent="0.3">
      <c r="A66" s="121"/>
      <c r="B66" s="3" t="s">
        <v>171</v>
      </c>
      <c r="C66" s="5" t="s">
        <v>5</v>
      </c>
      <c r="D66" s="27" t="s">
        <v>224</v>
      </c>
    </row>
    <row r="67" spans="1:4" ht="16.2" thickBot="1" x14ac:dyDescent="0.35">
      <c r="A67" s="122"/>
      <c r="B67" s="50" t="s">
        <v>89</v>
      </c>
      <c r="C67" s="29" t="s">
        <v>5</v>
      </c>
      <c r="D67" s="30" t="s">
        <v>244</v>
      </c>
    </row>
    <row r="68" spans="1:4" x14ac:dyDescent="0.3">
      <c r="A68" s="120">
        <v>10</v>
      </c>
      <c r="B68" s="24" t="s">
        <v>87</v>
      </c>
      <c r="C68" s="25" t="s">
        <v>5</v>
      </c>
      <c r="D68" s="26" t="s">
        <v>218</v>
      </c>
    </row>
    <row r="69" spans="1:4" x14ac:dyDescent="0.3">
      <c r="A69" s="121"/>
      <c r="B69" s="7" t="s">
        <v>59</v>
      </c>
      <c r="C69" s="5" t="s">
        <v>5</v>
      </c>
      <c r="D69" s="27" t="s">
        <v>223</v>
      </c>
    </row>
    <row r="70" spans="1:4" ht="28.8" x14ac:dyDescent="0.3">
      <c r="A70" s="121"/>
      <c r="B70" s="7" t="s">
        <v>88</v>
      </c>
      <c r="C70" s="5" t="s">
        <v>13</v>
      </c>
      <c r="D70" s="52" t="s">
        <v>253</v>
      </c>
    </row>
    <row r="71" spans="1:4" ht="31.2" x14ac:dyDescent="0.3">
      <c r="A71" s="121"/>
      <c r="B71" s="3" t="s">
        <v>169</v>
      </c>
      <c r="C71" s="5" t="s">
        <v>5</v>
      </c>
      <c r="D71" s="27"/>
    </row>
    <row r="72" spans="1:4" ht="31.2" x14ac:dyDescent="0.3">
      <c r="A72" s="121"/>
      <c r="B72" s="3" t="s">
        <v>170</v>
      </c>
      <c r="C72" s="5" t="s">
        <v>5</v>
      </c>
      <c r="D72" s="27" t="s">
        <v>17</v>
      </c>
    </row>
    <row r="73" spans="1:4" x14ac:dyDescent="0.3">
      <c r="A73" s="121"/>
      <c r="B73" s="3" t="s">
        <v>171</v>
      </c>
      <c r="C73" s="5" t="s">
        <v>5</v>
      </c>
      <c r="D73" s="27" t="s">
        <v>224</v>
      </c>
    </row>
    <row r="74" spans="1:4" ht="16.2" thickBot="1" x14ac:dyDescent="0.35">
      <c r="A74" s="122"/>
      <c r="B74" s="50" t="s">
        <v>89</v>
      </c>
      <c r="C74" s="29" t="s">
        <v>5</v>
      </c>
      <c r="D74" s="30" t="s">
        <v>244</v>
      </c>
    </row>
    <row r="75" spans="1:4" ht="17.25" customHeight="1" x14ac:dyDescent="0.3">
      <c r="A75" s="120">
        <v>11</v>
      </c>
      <c r="B75" s="24" t="s">
        <v>87</v>
      </c>
      <c r="C75" s="25" t="s">
        <v>5</v>
      </c>
      <c r="D75" s="26" t="s">
        <v>242</v>
      </c>
    </row>
    <row r="76" spans="1:4" x14ac:dyDescent="0.3">
      <c r="A76" s="121"/>
      <c r="B76" s="7" t="s">
        <v>59</v>
      </c>
      <c r="C76" s="5" t="s">
        <v>5</v>
      </c>
      <c r="D76" s="27"/>
    </row>
    <row r="77" spans="1:4" ht="28.8" x14ac:dyDescent="0.3">
      <c r="A77" s="121"/>
      <c r="B77" s="7" t="s">
        <v>88</v>
      </c>
      <c r="C77" s="5" t="s">
        <v>13</v>
      </c>
      <c r="D77" s="52" t="s">
        <v>253</v>
      </c>
    </row>
    <row r="78" spans="1:4" ht="31.2" x14ac:dyDescent="0.3">
      <c r="A78" s="121"/>
      <c r="B78" s="3" t="s">
        <v>169</v>
      </c>
      <c r="C78" s="5" t="s">
        <v>5</v>
      </c>
      <c r="D78" s="27"/>
    </row>
    <row r="79" spans="1:4" ht="31.2" x14ac:dyDescent="0.3">
      <c r="A79" s="121"/>
      <c r="B79" s="3" t="s">
        <v>170</v>
      </c>
      <c r="C79" s="5" t="s">
        <v>5</v>
      </c>
      <c r="D79" s="27" t="s">
        <v>17</v>
      </c>
    </row>
    <row r="80" spans="1:4" x14ac:dyDescent="0.3">
      <c r="A80" s="121"/>
      <c r="B80" s="3" t="s">
        <v>171</v>
      </c>
      <c r="C80" s="5" t="s">
        <v>5</v>
      </c>
      <c r="D80" s="27" t="s">
        <v>243</v>
      </c>
    </row>
    <row r="81" spans="1:4" ht="16.2" thickBot="1" x14ac:dyDescent="0.35">
      <c r="A81" s="122"/>
      <c r="B81" s="50" t="s">
        <v>89</v>
      </c>
      <c r="C81" s="29" t="s">
        <v>5</v>
      </c>
      <c r="D81" s="30" t="s">
        <v>244</v>
      </c>
    </row>
    <row r="82" spans="1:4" ht="31.2" x14ac:dyDescent="0.3">
      <c r="A82" s="120">
        <v>12</v>
      </c>
      <c r="B82" s="24" t="s">
        <v>87</v>
      </c>
      <c r="C82" s="25" t="s">
        <v>5</v>
      </c>
      <c r="D82" s="26" t="s">
        <v>245</v>
      </c>
    </row>
    <row r="83" spans="1:4" x14ac:dyDescent="0.3">
      <c r="A83" s="121"/>
      <c r="B83" s="7" t="s">
        <v>59</v>
      </c>
      <c r="C83" s="5" t="s">
        <v>5</v>
      </c>
      <c r="D83" s="27" t="s">
        <v>247</v>
      </c>
    </row>
    <row r="84" spans="1:4" x14ac:dyDescent="0.3">
      <c r="A84" s="121"/>
      <c r="B84" s="7" t="s">
        <v>88</v>
      </c>
      <c r="C84" s="5" t="s">
        <v>13</v>
      </c>
      <c r="D84" s="27">
        <v>600</v>
      </c>
    </row>
    <row r="85" spans="1:4" ht="31.2" x14ac:dyDescent="0.3">
      <c r="A85" s="121"/>
      <c r="B85" s="3" t="s">
        <v>169</v>
      </c>
      <c r="C85" s="5" t="s">
        <v>5</v>
      </c>
      <c r="D85" s="41">
        <v>41275</v>
      </c>
    </row>
    <row r="86" spans="1:4" ht="31.2" x14ac:dyDescent="0.3">
      <c r="A86" s="121"/>
      <c r="B86" s="3" t="s">
        <v>170</v>
      </c>
      <c r="C86" s="5" t="s">
        <v>5</v>
      </c>
      <c r="D86" s="27" t="s">
        <v>17</v>
      </c>
    </row>
    <row r="87" spans="1:4" x14ac:dyDescent="0.3">
      <c r="A87" s="121"/>
      <c r="B87" s="3" t="s">
        <v>171</v>
      </c>
      <c r="C87" s="5" t="s">
        <v>5</v>
      </c>
      <c r="D87" s="27" t="s">
        <v>246</v>
      </c>
    </row>
    <row r="88" spans="1:4" ht="16.2" thickBot="1" x14ac:dyDescent="0.35">
      <c r="A88" s="122"/>
      <c r="B88" s="50" t="s">
        <v>89</v>
      </c>
      <c r="C88" s="29" t="s">
        <v>5</v>
      </c>
      <c r="D88" s="30" t="s">
        <v>244</v>
      </c>
    </row>
    <row r="89" spans="1:4" x14ac:dyDescent="0.3">
      <c r="A89" s="1"/>
    </row>
    <row r="90" spans="1:4" x14ac:dyDescent="0.3">
      <c r="A90" s="1"/>
    </row>
    <row r="91" spans="1:4" x14ac:dyDescent="0.3">
      <c r="A91" s="1"/>
    </row>
    <row r="92" spans="1:4" x14ac:dyDescent="0.3">
      <c r="A92" s="1"/>
    </row>
    <row r="93" spans="1:4" x14ac:dyDescent="0.3">
      <c r="A93" s="1"/>
    </row>
    <row r="94" spans="1:4" x14ac:dyDescent="0.3">
      <c r="A94" s="1"/>
    </row>
    <row r="95" spans="1:4" x14ac:dyDescent="0.3">
      <c r="A95" s="1"/>
    </row>
    <row r="96" spans="1:4" x14ac:dyDescent="0.3">
      <c r="A96" s="1"/>
    </row>
    <row r="97" spans="1:1" x14ac:dyDescent="0.3">
      <c r="A97" s="1"/>
    </row>
    <row r="98" spans="1:1" x14ac:dyDescent="0.3">
      <c r="A98" s="1"/>
    </row>
    <row r="99" spans="1:1" x14ac:dyDescent="0.3">
      <c r="A99" s="1"/>
    </row>
    <row r="100" spans="1:1" x14ac:dyDescent="0.3">
      <c r="A100" s="1"/>
    </row>
    <row r="101" spans="1:1" x14ac:dyDescent="0.3">
      <c r="A101" s="1"/>
    </row>
    <row r="102" spans="1:1" x14ac:dyDescent="0.3">
      <c r="A102" s="1"/>
    </row>
    <row r="103" spans="1:1" x14ac:dyDescent="0.3">
      <c r="A103" s="1"/>
    </row>
    <row r="104" spans="1:1" x14ac:dyDescent="0.3">
      <c r="A104" s="1"/>
    </row>
    <row r="105" spans="1:1" x14ac:dyDescent="0.3">
      <c r="A105" s="1"/>
    </row>
    <row r="106" spans="1:1" x14ac:dyDescent="0.3">
      <c r="A106" s="1"/>
    </row>
    <row r="107" spans="1:1" x14ac:dyDescent="0.3">
      <c r="A107" s="1"/>
    </row>
    <row r="108" spans="1:1" x14ac:dyDescent="0.3">
      <c r="A108" s="1"/>
    </row>
    <row r="109" spans="1:1" x14ac:dyDescent="0.3">
      <c r="A109" s="1"/>
    </row>
    <row r="110" spans="1:1" x14ac:dyDescent="0.3">
      <c r="A110" s="1"/>
    </row>
    <row r="111" spans="1:1" x14ac:dyDescent="0.3">
      <c r="A111" s="1"/>
    </row>
    <row r="112" spans="1:1" x14ac:dyDescent="0.3">
      <c r="A112" s="1"/>
    </row>
    <row r="113" spans="1:1" x14ac:dyDescent="0.3">
      <c r="A113" s="1"/>
    </row>
    <row r="114" spans="1:1" x14ac:dyDescent="0.3">
      <c r="A114" s="1"/>
    </row>
    <row r="115" spans="1:1" x14ac:dyDescent="0.3">
      <c r="A115" s="1"/>
    </row>
    <row r="116" spans="1:1" x14ac:dyDescent="0.3">
      <c r="A116" s="1"/>
    </row>
    <row r="117" spans="1:1" x14ac:dyDescent="0.3">
      <c r="A117" s="1"/>
    </row>
    <row r="118" spans="1:1" x14ac:dyDescent="0.3">
      <c r="A118" s="1"/>
    </row>
    <row r="119" spans="1:1" x14ac:dyDescent="0.3">
      <c r="A119" s="1"/>
    </row>
    <row r="120" spans="1:1" x14ac:dyDescent="0.3">
      <c r="A120" s="1"/>
    </row>
    <row r="121" spans="1:1" x14ac:dyDescent="0.3">
      <c r="A121" s="1"/>
    </row>
    <row r="122" spans="1:1" x14ac:dyDescent="0.3">
      <c r="A122" s="1"/>
    </row>
    <row r="123" spans="1:1" x14ac:dyDescent="0.3">
      <c r="A123" s="1"/>
    </row>
    <row r="124" spans="1:1" x14ac:dyDescent="0.3">
      <c r="A124" s="1"/>
    </row>
    <row r="125" spans="1:1" x14ac:dyDescent="0.3">
      <c r="A125" s="1"/>
    </row>
    <row r="126" spans="1:1" x14ac:dyDescent="0.3">
      <c r="A126" s="1"/>
    </row>
    <row r="127" spans="1:1" x14ac:dyDescent="0.3">
      <c r="A127" s="1"/>
    </row>
    <row r="128" spans="1:1" x14ac:dyDescent="0.3">
      <c r="A128" s="1"/>
    </row>
    <row r="129" spans="1:1" x14ac:dyDescent="0.3">
      <c r="A129" s="1"/>
    </row>
    <row r="130" spans="1:1" x14ac:dyDescent="0.3">
      <c r="A130" s="1"/>
    </row>
    <row r="131" spans="1:1" x14ac:dyDescent="0.3">
      <c r="A131" s="1"/>
    </row>
    <row r="132" spans="1:1" x14ac:dyDescent="0.3">
      <c r="A132" s="1"/>
    </row>
    <row r="133" spans="1:1" x14ac:dyDescent="0.3">
      <c r="A133" s="1"/>
    </row>
    <row r="134" spans="1:1" x14ac:dyDescent="0.3">
      <c r="A134" s="1"/>
    </row>
    <row r="135" spans="1:1" x14ac:dyDescent="0.3">
      <c r="A135" s="1"/>
    </row>
    <row r="136" spans="1:1" x14ac:dyDescent="0.3">
      <c r="A136" s="1"/>
    </row>
    <row r="137" spans="1:1" x14ac:dyDescent="0.3">
      <c r="A137" s="1"/>
    </row>
    <row r="138" spans="1:1" x14ac:dyDescent="0.3">
      <c r="A138" s="1"/>
    </row>
    <row r="139" spans="1:1" x14ac:dyDescent="0.3">
      <c r="A139" s="1"/>
    </row>
    <row r="140" spans="1:1" x14ac:dyDescent="0.3">
      <c r="A140" s="1"/>
    </row>
    <row r="141" spans="1:1" x14ac:dyDescent="0.3">
      <c r="A141" s="1"/>
    </row>
    <row r="142" spans="1:1" x14ac:dyDescent="0.3">
      <c r="A142" s="1"/>
    </row>
    <row r="143" spans="1:1" x14ac:dyDescent="0.3">
      <c r="A143" s="1"/>
    </row>
    <row r="144" spans="1:1" x14ac:dyDescent="0.3">
      <c r="A144" s="1"/>
    </row>
  </sheetData>
  <mergeCells count="13">
    <mergeCell ref="A1:D1"/>
    <mergeCell ref="A5:A11"/>
    <mergeCell ref="A12:A18"/>
    <mergeCell ref="A19:A25"/>
    <mergeCell ref="A26:A32"/>
    <mergeCell ref="A82:A88"/>
    <mergeCell ref="A68:A74"/>
    <mergeCell ref="A75:A81"/>
    <mergeCell ref="A33:A39"/>
    <mergeCell ref="A40:A46"/>
    <mergeCell ref="A47:A53"/>
    <mergeCell ref="A54:A60"/>
    <mergeCell ref="A61:A67"/>
  </mergeCells>
  <hyperlinks>
    <hyperlink ref="D7" r:id="rId1" xr:uid="{00000000-0004-0000-0200-000000000000}"/>
    <hyperlink ref="D14" r:id="rId2" xr:uid="{00000000-0004-0000-0200-000001000000}"/>
    <hyperlink ref="D21" r:id="rId3" xr:uid="{00000000-0004-0000-0200-000002000000}"/>
    <hyperlink ref="D28" r:id="rId4" xr:uid="{00000000-0004-0000-0200-000003000000}"/>
    <hyperlink ref="D35" r:id="rId5" xr:uid="{00000000-0004-0000-0200-000004000000}"/>
    <hyperlink ref="D42" r:id="rId6" xr:uid="{00000000-0004-0000-0200-000005000000}"/>
    <hyperlink ref="D49" r:id="rId7" xr:uid="{00000000-0004-0000-0200-000006000000}"/>
    <hyperlink ref="D56" r:id="rId8" xr:uid="{00000000-0004-0000-0200-000007000000}"/>
    <hyperlink ref="D63" r:id="rId9" xr:uid="{00000000-0004-0000-0200-000008000000}"/>
    <hyperlink ref="D70" r:id="rId10" xr:uid="{00000000-0004-0000-0200-000009000000}"/>
    <hyperlink ref="D77" r:id="rId11" xr:uid="{00000000-0004-0000-0200-00000A000000}"/>
  </hyperlinks>
  <pageMargins left="0.26041666666666669" right="0.25" top="0.32" bottom="0.28000000000000003" header="0.3" footer="0.3"/>
  <pageSetup paperSize="9" orientation="portrait" r:id="rId1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68"/>
  <sheetViews>
    <sheetView workbookViewId="0">
      <selection activeCell="F9" sqref="F9"/>
    </sheetView>
  </sheetViews>
  <sheetFormatPr defaultColWidth="9.109375" defaultRowHeight="15.6" x14ac:dyDescent="0.3"/>
  <cols>
    <col min="1" max="1" width="5.88671875" style="1" customWidth="1"/>
    <col min="2" max="2" width="45" style="1" customWidth="1"/>
    <col min="3" max="3" width="9.109375" style="1"/>
    <col min="4" max="4" width="26.5546875" style="1" customWidth="1"/>
    <col min="5" max="16384" width="9.109375" style="1"/>
  </cols>
  <sheetData>
    <row r="1" spans="1:4" ht="34.5" customHeight="1" x14ac:dyDescent="0.3">
      <c r="A1" s="116" t="s">
        <v>99</v>
      </c>
      <c r="B1" s="116"/>
      <c r="C1" s="116"/>
      <c r="D1" s="116"/>
    </row>
    <row r="2" spans="1:4" ht="25.8" x14ac:dyDescent="0.5">
      <c r="B2" s="127" t="s">
        <v>282</v>
      </c>
      <c r="C2" s="127"/>
      <c r="D2" s="127"/>
    </row>
    <row r="3" spans="1:4" ht="35.1" customHeight="1" thickBot="1" x14ac:dyDescent="0.35">
      <c r="A3" s="44" t="s">
        <v>0</v>
      </c>
      <c r="B3" s="44" t="s">
        <v>1</v>
      </c>
      <c r="C3" s="44" t="s">
        <v>2</v>
      </c>
      <c r="D3" s="44" t="s">
        <v>3</v>
      </c>
    </row>
    <row r="4" spans="1:4" s="6" customFormat="1" ht="20.100000000000001" customHeight="1" x14ac:dyDescent="0.3">
      <c r="A4" s="36" t="s">
        <v>8</v>
      </c>
      <c r="B4" s="37" t="s">
        <v>4</v>
      </c>
      <c r="C4" s="25" t="s">
        <v>5</v>
      </c>
      <c r="D4" s="19">
        <v>43555</v>
      </c>
    </row>
    <row r="5" spans="1:4" s="6" customFormat="1" ht="20.100000000000001" customHeight="1" x14ac:dyDescent="0.3">
      <c r="A5" s="39"/>
      <c r="B5" s="7" t="s">
        <v>91</v>
      </c>
      <c r="C5" s="5" t="s">
        <v>5</v>
      </c>
      <c r="D5" s="27" t="s">
        <v>226</v>
      </c>
    </row>
    <row r="6" spans="1:4" s="6" customFormat="1" ht="37.5" customHeight="1" x14ac:dyDescent="0.3">
      <c r="A6" s="39"/>
      <c r="B6" s="7" t="s">
        <v>92</v>
      </c>
      <c r="C6" s="5" t="s">
        <v>5</v>
      </c>
      <c r="D6" s="27" t="s">
        <v>227</v>
      </c>
    </row>
    <row r="7" spans="1:4" s="6" customFormat="1" ht="20.100000000000001" customHeight="1" x14ac:dyDescent="0.3">
      <c r="A7" s="39"/>
      <c r="B7" s="3" t="s">
        <v>59</v>
      </c>
      <c r="C7" s="5" t="s">
        <v>5</v>
      </c>
      <c r="D7" s="27" t="s">
        <v>221</v>
      </c>
    </row>
    <row r="8" spans="1:4" s="6" customFormat="1" ht="20.100000000000001" customHeight="1" x14ac:dyDescent="0.3">
      <c r="A8" s="39"/>
      <c r="B8" s="3" t="s">
        <v>93</v>
      </c>
      <c r="C8" s="5" t="s">
        <v>13</v>
      </c>
      <c r="D8" s="27">
        <v>11.67</v>
      </c>
    </row>
    <row r="9" spans="1:4" s="6" customFormat="1" ht="35.1" customHeight="1" x14ac:dyDescent="0.3">
      <c r="A9" s="39"/>
      <c r="B9" s="7" t="s">
        <v>94</v>
      </c>
      <c r="C9" s="5" t="s">
        <v>5</v>
      </c>
      <c r="D9" s="40" t="s">
        <v>228</v>
      </c>
    </row>
    <row r="10" spans="1:4" s="6" customFormat="1" ht="35.1" customHeight="1" x14ac:dyDescent="0.3">
      <c r="A10" s="39"/>
      <c r="B10" s="3" t="s">
        <v>95</v>
      </c>
      <c r="C10" s="5" t="s">
        <v>5</v>
      </c>
      <c r="D10" s="40" t="s">
        <v>229</v>
      </c>
    </row>
    <row r="11" spans="1:4" s="6" customFormat="1" ht="157.5" customHeight="1" x14ac:dyDescent="0.3">
      <c r="A11" s="39"/>
      <c r="B11" s="3" t="s">
        <v>96</v>
      </c>
      <c r="C11" s="5" t="s">
        <v>5</v>
      </c>
      <c r="D11" s="27" t="s">
        <v>263</v>
      </c>
    </row>
    <row r="12" spans="1:4" s="6" customFormat="1" ht="20.100000000000001" customHeight="1" x14ac:dyDescent="0.3">
      <c r="A12" s="39"/>
      <c r="B12" s="7" t="s">
        <v>97</v>
      </c>
      <c r="C12" s="5" t="s">
        <v>5</v>
      </c>
      <c r="D12" s="41">
        <v>42339</v>
      </c>
    </row>
    <row r="13" spans="1:4" s="6" customFormat="1" ht="33" customHeight="1" x14ac:dyDescent="0.3">
      <c r="A13" s="39"/>
      <c r="B13" s="7" t="s">
        <v>172</v>
      </c>
      <c r="C13" s="5" t="s">
        <v>5</v>
      </c>
      <c r="D13" s="27" t="s">
        <v>230</v>
      </c>
    </row>
    <row r="14" spans="1:4" s="6" customFormat="1" ht="33" customHeight="1" x14ac:dyDescent="0.3">
      <c r="A14" s="39"/>
      <c r="B14" s="7" t="s">
        <v>173</v>
      </c>
      <c r="C14" s="5" t="s">
        <v>5</v>
      </c>
      <c r="D14" s="27">
        <v>2.8000000000000001E-2</v>
      </c>
    </row>
    <row r="15" spans="1:4" s="6" customFormat="1" ht="35.25" customHeight="1" x14ac:dyDescent="0.3">
      <c r="A15" s="124" t="s">
        <v>98</v>
      </c>
      <c r="B15" s="125"/>
      <c r="C15" s="125"/>
      <c r="D15" s="126"/>
    </row>
    <row r="16" spans="1:4" s="6" customFormat="1" ht="161.25" customHeight="1" thickBot="1" x14ac:dyDescent="0.35">
      <c r="A16" s="42"/>
      <c r="B16" s="43" t="s">
        <v>98</v>
      </c>
      <c r="C16" s="29" t="s">
        <v>5</v>
      </c>
      <c r="D16" s="30" t="s">
        <v>264</v>
      </c>
    </row>
    <row r="17" spans="1:4" x14ac:dyDescent="0.3">
      <c r="A17" s="36">
        <v>2</v>
      </c>
      <c r="B17" s="37" t="s">
        <v>4</v>
      </c>
      <c r="C17" s="25" t="s">
        <v>5</v>
      </c>
      <c r="D17" s="38">
        <v>42339</v>
      </c>
    </row>
    <row r="18" spans="1:4" x14ac:dyDescent="0.3">
      <c r="A18" s="39"/>
      <c r="B18" s="7" t="s">
        <v>91</v>
      </c>
      <c r="C18" s="5" t="s">
        <v>5</v>
      </c>
      <c r="D18" s="27" t="s">
        <v>231</v>
      </c>
    </row>
    <row r="19" spans="1:4" ht="31.2" x14ac:dyDescent="0.3">
      <c r="A19" s="39"/>
      <c r="B19" s="7" t="s">
        <v>92</v>
      </c>
      <c r="C19" s="5" t="s">
        <v>5</v>
      </c>
      <c r="D19" s="27" t="s">
        <v>227</v>
      </c>
    </row>
    <row r="20" spans="1:4" x14ac:dyDescent="0.3">
      <c r="A20" s="39"/>
      <c r="B20" s="3" t="s">
        <v>59</v>
      </c>
      <c r="C20" s="5" t="s">
        <v>5</v>
      </c>
      <c r="D20" s="27" t="s">
        <v>221</v>
      </c>
    </row>
    <row r="21" spans="1:4" x14ac:dyDescent="0.3">
      <c r="A21" s="39"/>
      <c r="B21" s="3" t="s">
        <v>93</v>
      </c>
      <c r="C21" s="5" t="s">
        <v>13</v>
      </c>
      <c r="D21" s="27">
        <v>77.41</v>
      </c>
    </row>
    <row r="22" spans="1:4" ht="93.6" x14ac:dyDescent="0.3">
      <c r="A22" s="39"/>
      <c r="B22" s="7" t="s">
        <v>94</v>
      </c>
      <c r="C22" s="5" t="s">
        <v>5</v>
      </c>
      <c r="D22" s="40" t="s">
        <v>239</v>
      </c>
    </row>
    <row r="23" spans="1:4" ht="31.2" x14ac:dyDescent="0.3">
      <c r="A23" s="39"/>
      <c r="B23" s="3" t="s">
        <v>95</v>
      </c>
      <c r="C23" s="5" t="s">
        <v>5</v>
      </c>
      <c r="D23" s="40" t="s">
        <v>233</v>
      </c>
    </row>
    <row r="24" spans="1:4" ht="62.4" x14ac:dyDescent="0.3">
      <c r="A24" s="39"/>
      <c r="B24" s="3" t="s">
        <v>96</v>
      </c>
      <c r="C24" s="5" t="s">
        <v>5</v>
      </c>
      <c r="D24" s="27" t="s">
        <v>265</v>
      </c>
    </row>
    <row r="25" spans="1:4" x14ac:dyDescent="0.3">
      <c r="A25" s="39"/>
      <c r="B25" s="7" t="s">
        <v>97</v>
      </c>
      <c r="C25" s="5" t="s">
        <v>5</v>
      </c>
      <c r="D25" s="41" t="s">
        <v>266</v>
      </c>
    </row>
    <row r="26" spans="1:4" ht="31.2" x14ac:dyDescent="0.3">
      <c r="A26" s="39"/>
      <c r="B26" s="51" t="s">
        <v>172</v>
      </c>
      <c r="C26" s="5" t="s">
        <v>5</v>
      </c>
      <c r="D26" s="27" t="s">
        <v>248</v>
      </c>
    </row>
    <row r="27" spans="1:4" ht="31.2" x14ac:dyDescent="0.3">
      <c r="A27" s="39"/>
      <c r="B27" s="7" t="s">
        <v>173</v>
      </c>
      <c r="C27" s="5" t="s">
        <v>5</v>
      </c>
      <c r="D27" s="27">
        <v>2.8000000000000001E-2</v>
      </c>
    </row>
    <row r="28" spans="1:4" ht="15.75" customHeight="1" x14ac:dyDescent="0.3">
      <c r="A28" s="124" t="s">
        <v>98</v>
      </c>
      <c r="B28" s="125"/>
      <c r="C28" s="125"/>
      <c r="D28" s="126"/>
    </row>
    <row r="29" spans="1:4" ht="78.599999999999994" thickBot="1" x14ac:dyDescent="0.35">
      <c r="A29" s="42"/>
      <c r="B29" s="43" t="s">
        <v>98</v>
      </c>
      <c r="C29" s="29" t="s">
        <v>5</v>
      </c>
      <c r="D29" s="30" t="s">
        <v>264</v>
      </c>
    </row>
    <row r="30" spans="1:4" x14ac:dyDescent="0.3">
      <c r="A30" s="36">
        <v>3</v>
      </c>
      <c r="B30" s="37" t="s">
        <v>4</v>
      </c>
      <c r="C30" s="25" t="s">
        <v>5</v>
      </c>
      <c r="D30" s="38">
        <v>42339</v>
      </c>
    </row>
    <row r="31" spans="1:4" x14ac:dyDescent="0.3">
      <c r="A31" s="39"/>
      <c r="B31" s="7" t="s">
        <v>91</v>
      </c>
      <c r="C31" s="5" t="s">
        <v>5</v>
      </c>
      <c r="D31" s="27" t="s">
        <v>234</v>
      </c>
    </row>
    <row r="32" spans="1:4" ht="31.2" x14ac:dyDescent="0.3">
      <c r="A32" s="39"/>
      <c r="B32" s="7" t="s">
        <v>92</v>
      </c>
      <c r="C32" s="5" t="s">
        <v>5</v>
      </c>
      <c r="D32" s="27" t="s">
        <v>227</v>
      </c>
    </row>
    <row r="33" spans="1:4" x14ac:dyDescent="0.3">
      <c r="A33" s="39"/>
      <c r="B33" s="3" t="s">
        <v>59</v>
      </c>
      <c r="C33" s="5" t="s">
        <v>5</v>
      </c>
      <c r="D33" s="27" t="s">
        <v>235</v>
      </c>
    </row>
    <row r="34" spans="1:4" x14ac:dyDescent="0.3">
      <c r="A34" s="39"/>
      <c r="B34" s="3" t="s">
        <v>93</v>
      </c>
      <c r="C34" s="5" t="s">
        <v>13</v>
      </c>
      <c r="D34" s="27">
        <v>114.1</v>
      </c>
    </row>
    <row r="35" spans="1:4" ht="93.6" x14ac:dyDescent="0.3">
      <c r="A35" s="39"/>
      <c r="B35" s="7" t="s">
        <v>94</v>
      </c>
      <c r="C35" s="5" t="s">
        <v>5</v>
      </c>
      <c r="D35" s="40" t="s">
        <v>239</v>
      </c>
    </row>
    <row r="36" spans="1:4" ht="31.2" x14ac:dyDescent="0.3">
      <c r="A36" s="39"/>
      <c r="B36" s="3" t="s">
        <v>95</v>
      </c>
      <c r="C36" s="5" t="s">
        <v>5</v>
      </c>
      <c r="D36" s="40" t="s">
        <v>233</v>
      </c>
    </row>
    <row r="37" spans="1:4" ht="62.4" x14ac:dyDescent="0.3">
      <c r="A37" s="39"/>
      <c r="B37" s="3" t="s">
        <v>96</v>
      </c>
      <c r="C37" s="5" t="s">
        <v>5</v>
      </c>
      <c r="D37" s="27" t="s">
        <v>267</v>
      </c>
    </row>
    <row r="38" spans="1:4" x14ac:dyDescent="0.3">
      <c r="A38" s="39"/>
      <c r="B38" s="7" t="s">
        <v>97</v>
      </c>
      <c r="C38" s="5" t="s">
        <v>5</v>
      </c>
      <c r="D38" s="41">
        <v>42339</v>
      </c>
    </row>
    <row r="39" spans="1:4" ht="31.2" x14ac:dyDescent="0.3">
      <c r="A39" s="39"/>
      <c r="B39" s="51" t="s">
        <v>172</v>
      </c>
      <c r="C39" s="5" t="s">
        <v>5</v>
      </c>
      <c r="D39" s="27">
        <v>2.7E-2</v>
      </c>
    </row>
    <row r="40" spans="1:4" ht="31.2" x14ac:dyDescent="0.3">
      <c r="A40" s="39"/>
      <c r="B40" s="51" t="s">
        <v>173</v>
      </c>
      <c r="C40" s="5" t="s">
        <v>5</v>
      </c>
      <c r="D40" s="55">
        <v>2.8000000000000001E-2</v>
      </c>
    </row>
    <row r="41" spans="1:4" ht="15.75" customHeight="1" x14ac:dyDescent="0.3">
      <c r="A41" s="124" t="s">
        <v>98</v>
      </c>
      <c r="B41" s="125"/>
      <c r="C41" s="125"/>
      <c r="D41" s="126"/>
    </row>
    <row r="42" spans="1:4" ht="78.599999999999994" thickBot="1" x14ac:dyDescent="0.35">
      <c r="A42" s="42"/>
      <c r="B42" s="43" t="s">
        <v>98</v>
      </c>
      <c r="C42" s="29" t="s">
        <v>5</v>
      </c>
      <c r="D42" s="30" t="s">
        <v>264</v>
      </c>
    </row>
    <row r="43" spans="1:4" ht="21" customHeight="1" x14ac:dyDescent="0.3">
      <c r="A43" s="36">
        <v>4</v>
      </c>
      <c r="B43" s="37" t="s">
        <v>4</v>
      </c>
      <c r="C43" s="25" t="s">
        <v>5</v>
      </c>
      <c r="D43" s="38">
        <v>42339</v>
      </c>
    </row>
    <row r="44" spans="1:4" x14ac:dyDescent="0.3">
      <c r="A44" s="39"/>
      <c r="B44" s="7" t="s">
        <v>91</v>
      </c>
      <c r="C44" s="5" t="s">
        <v>5</v>
      </c>
      <c r="D44" s="27" t="s">
        <v>236</v>
      </c>
    </row>
    <row r="45" spans="1:4" ht="31.2" x14ac:dyDescent="0.3">
      <c r="A45" s="39"/>
      <c r="B45" s="7" t="s">
        <v>92</v>
      </c>
      <c r="C45" s="5" t="s">
        <v>5</v>
      </c>
      <c r="D45" s="27" t="s">
        <v>227</v>
      </c>
    </row>
    <row r="46" spans="1:4" x14ac:dyDescent="0.3">
      <c r="A46" s="39"/>
      <c r="B46" s="3" t="s">
        <v>59</v>
      </c>
      <c r="C46" s="5" t="s">
        <v>5</v>
      </c>
      <c r="D46" s="27" t="s">
        <v>221</v>
      </c>
    </row>
    <row r="47" spans="1:4" x14ac:dyDescent="0.3">
      <c r="A47" s="39"/>
      <c r="B47" s="3" t="s">
        <v>93</v>
      </c>
      <c r="C47" s="5" t="s">
        <v>13</v>
      </c>
      <c r="D47" s="27">
        <v>12.59</v>
      </c>
    </row>
    <row r="48" spans="1:4" ht="31.2" x14ac:dyDescent="0.3">
      <c r="A48" s="39"/>
      <c r="B48" s="7" t="s">
        <v>94</v>
      </c>
      <c r="C48" s="5" t="s">
        <v>5</v>
      </c>
      <c r="D48" s="40" t="s">
        <v>228</v>
      </c>
    </row>
    <row r="49" spans="1:4" ht="31.2" x14ac:dyDescent="0.3">
      <c r="A49" s="39"/>
      <c r="B49" s="3" t="s">
        <v>95</v>
      </c>
      <c r="C49" s="5" t="s">
        <v>5</v>
      </c>
      <c r="D49" s="40" t="s">
        <v>229</v>
      </c>
    </row>
    <row r="50" spans="1:4" ht="78" x14ac:dyDescent="0.3">
      <c r="A50" s="39"/>
      <c r="B50" s="3" t="s">
        <v>96</v>
      </c>
      <c r="C50" s="5" t="s">
        <v>5</v>
      </c>
      <c r="D50" s="27" t="s">
        <v>268</v>
      </c>
    </row>
    <row r="51" spans="1:4" x14ac:dyDescent="0.3">
      <c r="A51" s="39"/>
      <c r="B51" s="7" t="s">
        <v>97</v>
      </c>
      <c r="C51" s="5" t="s">
        <v>5</v>
      </c>
      <c r="D51" s="41">
        <v>42339</v>
      </c>
    </row>
    <row r="52" spans="1:4" ht="31.2" x14ac:dyDescent="0.3">
      <c r="A52" s="39"/>
      <c r="B52" s="51" t="s">
        <v>172</v>
      </c>
      <c r="C52" s="5" t="s">
        <v>5</v>
      </c>
      <c r="D52" s="27">
        <v>9.31</v>
      </c>
    </row>
    <row r="53" spans="1:4" ht="31.2" x14ac:dyDescent="0.3">
      <c r="A53" s="39"/>
      <c r="B53" s="7" t="s">
        <v>173</v>
      </c>
      <c r="C53" s="5" t="s">
        <v>5</v>
      </c>
      <c r="D53" s="27">
        <v>0</v>
      </c>
    </row>
    <row r="54" spans="1:4" ht="15.75" customHeight="1" x14ac:dyDescent="0.3">
      <c r="A54" s="124" t="s">
        <v>98</v>
      </c>
      <c r="B54" s="125"/>
      <c r="C54" s="125"/>
      <c r="D54" s="126"/>
    </row>
    <row r="55" spans="1:4" ht="78.599999999999994" thickBot="1" x14ac:dyDescent="0.35">
      <c r="A55" s="42"/>
      <c r="B55" s="43" t="s">
        <v>98</v>
      </c>
      <c r="C55" s="29" t="s">
        <v>5</v>
      </c>
      <c r="D55" s="30" t="s">
        <v>264</v>
      </c>
    </row>
    <row r="56" spans="1:4" x14ac:dyDescent="0.3">
      <c r="A56" s="36">
        <v>5</v>
      </c>
      <c r="B56" s="37" t="s">
        <v>4</v>
      </c>
      <c r="C56" s="25" t="s">
        <v>5</v>
      </c>
      <c r="D56" s="38" t="s">
        <v>266</v>
      </c>
    </row>
    <row r="57" spans="1:4" x14ac:dyDescent="0.3">
      <c r="A57" s="39"/>
      <c r="B57" s="7" t="s">
        <v>91</v>
      </c>
      <c r="C57" s="5" t="s">
        <v>5</v>
      </c>
      <c r="D57" s="27" t="s">
        <v>237</v>
      </c>
    </row>
    <row r="58" spans="1:4" ht="31.2" x14ac:dyDescent="0.3">
      <c r="A58" s="39"/>
      <c r="B58" s="7" t="s">
        <v>92</v>
      </c>
      <c r="C58" s="5" t="s">
        <v>5</v>
      </c>
      <c r="D58" s="27" t="s">
        <v>227</v>
      </c>
    </row>
    <row r="59" spans="1:4" x14ac:dyDescent="0.3">
      <c r="A59" s="39"/>
      <c r="B59" s="3" t="s">
        <v>59</v>
      </c>
      <c r="C59" s="5" t="s">
        <v>5</v>
      </c>
      <c r="D59" s="27" t="s">
        <v>238</v>
      </c>
    </row>
    <row r="60" spans="1:4" x14ac:dyDescent="0.3">
      <c r="A60" s="39"/>
      <c r="B60" s="3" t="s">
        <v>93</v>
      </c>
      <c r="C60" s="5" t="s">
        <v>13</v>
      </c>
      <c r="D60" s="27">
        <v>0.92</v>
      </c>
    </row>
    <row r="61" spans="1:4" ht="62.4" x14ac:dyDescent="0.3">
      <c r="A61" s="39"/>
      <c r="B61" s="7" t="s">
        <v>94</v>
      </c>
      <c r="C61" s="5" t="s">
        <v>5</v>
      </c>
      <c r="D61" s="40" t="s">
        <v>232</v>
      </c>
    </row>
    <row r="62" spans="1:4" ht="31.2" x14ac:dyDescent="0.3">
      <c r="A62" s="39"/>
      <c r="B62" s="3" t="s">
        <v>95</v>
      </c>
      <c r="C62" s="5" t="s">
        <v>5</v>
      </c>
      <c r="D62" s="40" t="s">
        <v>229</v>
      </c>
    </row>
    <row r="63" spans="1:4" ht="62.4" x14ac:dyDescent="0.3">
      <c r="A63" s="39"/>
      <c r="B63" s="3" t="s">
        <v>96</v>
      </c>
      <c r="C63" s="5" t="s">
        <v>5</v>
      </c>
      <c r="D63" s="27" t="s">
        <v>269</v>
      </c>
    </row>
    <row r="64" spans="1:4" x14ac:dyDescent="0.3">
      <c r="A64" s="39"/>
      <c r="B64" s="7" t="s">
        <v>97</v>
      </c>
      <c r="C64" s="5" t="s">
        <v>5</v>
      </c>
      <c r="D64" s="41">
        <v>42186</v>
      </c>
    </row>
    <row r="65" spans="1:4" ht="62.4" x14ac:dyDescent="0.3">
      <c r="A65" s="39"/>
      <c r="B65" s="7" t="s">
        <v>172</v>
      </c>
      <c r="C65" s="5" t="s">
        <v>5</v>
      </c>
      <c r="D65" s="27" t="s">
        <v>258</v>
      </c>
    </row>
    <row r="66" spans="1:4" ht="79.2" x14ac:dyDescent="0.3">
      <c r="A66" s="39"/>
      <c r="B66" s="7" t="s">
        <v>173</v>
      </c>
      <c r="C66" s="5" t="s">
        <v>5</v>
      </c>
      <c r="D66" s="55" t="s">
        <v>259</v>
      </c>
    </row>
    <row r="67" spans="1:4" ht="15.75" customHeight="1" x14ac:dyDescent="0.3">
      <c r="A67" s="124" t="s">
        <v>98</v>
      </c>
      <c r="B67" s="125"/>
      <c r="C67" s="125"/>
      <c r="D67" s="126"/>
    </row>
    <row r="68" spans="1:4" ht="78.599999999999994" thickBot="1" x14ac:dyDescent="0.35">
      <c r="A68" s="42"/>
      <c r="B68" s="43" t="s">
        <v>98</v>
      </c>
      <c r="C68" s="29" t="s">
        <v>5</v>
      </c>
      <c r="D68" s="30" t="s">
        <v>264</v>
      </c>
    </row>
  </sheetData>
  <mergeCells count="7">
    <mergeCell ref="A67:D67"/>
    <mergeCell ref="A1:D1"/>
    <mergeCell ref="A15:D15"/>
    <mergeCell ref="A28:D28"/>
    <mergeCell ref="A41:D41"/>
    <mergeCell ref="A54:D54"/>
    <mergeCell ref="B2:D2"/>
  </mergeCells>
  <hyperlinks>
    <hyperlink ref="B2" r:id="rId1" xr:uid="{00000000-0004-0000-0300-000000000000}"/>
  </hyperlinks>
  <pageMargins left="0.7" right="0.7" top="0.31" bottom="0.3" header="0.3" footer="0.3"/>
  <pageSetup paperSize="9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18"/>
  <sheetViews>
    <sheetView topLeftCell="A7" workbookViewId="0">
      <selection activeCell="B25" sqref="B25"/>
    </sheetView>
  </sheetViews>
  <sheetFormatPr defaultColWidth="9.109375" defaultRowHeight="15.6" x14ac:dyDescent="0.3"/>
  <cols>
    <col min="1" max="1" width="5.88671875" style="1" customWidth="1"/>
    <col min="2" max="2" width="43.5546875" style="1" customWidth="1"/>
    <col min="3" max="3" width="9.109375" style="1"/>
    <col min="4" max="4" width="27.44140625" style="1" customWidth="1"/>
    <col min="5" max="16384" width="9.109375" style="1"/>
  </cols>
  <sheetData>
    <row r="1" spans="1:4" ht="33" customHeight="1" x14ac:dyDescent="0.3">
      <c r="A1" s="128" t="s">
        <v>103</v>
      </c>
      <c r="B1" s="128"/>
      <c r="C1" s="128"/>
      <c r="D1" s="128"/>
    </row>
    <row r="2" spans="1:4" ht="25.2" x14ac:dyDescent="0.45">
      <c r="A2" s="45"/>
    </row>
    <row r="3" spans="1:4" ht="35.1" customHeight="1" x14ac:dyDescent="0.3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1.75" customHeight="1" x14ac:dyDescent="0.3">
      <c r="A4" s="4" t="s">
        <v>8</v>
      </c>
      <c r="B4" s="11" t="s">
        <v>4</v>
      </c>
      <c r="C4" s="5" t="s">
        <v>5</v>
      </c>
      <c r="D4" s="19">
        <v>43555</v>
      </c>
    </row>
    <row r="5" spans="1:4" s="6" customFormat="1" ht="20.100000000000001" customHeight="1" x14ac:dyDescent="0.3">
      <c r="A5" s="4" t="s">
        <v>9</v>
      </c>
      <c r="B5" s="7" t="s">
        <v>174</v>
      </c>
      <c r="C5" s="5" t="s">
        <v>5</v>
      </c>
      <c r="D5" s="5" t="s">
        <v>249</v>
      </c>
    </row>
    <row r="6" spans="1:4" s="6" customFormat="1" ht="20.100000000000001" customHeight="1" x14ac:dyDescent="0.3">
      <c r="A6" s="4" t="s">
        <v>10</v>
      </c>
      <c r="B6" s="7" t="s">
        <v>175</v>
      </c>
      <c r="C6" s="5" t="s">
        <v>5</v>
      </c>
      <c r="D6" s="5" t="s">
        <v>249</v>
      </c>
    </row>
    <row r="7" spans="1:4" s="6" customFormat="1" ht="46.8" x14ac:dyDescent="0.3">
      <c r="A7" s="4" t="s">
        <v>11</v>
      </c>
      <c r="B7" s="7" t="s">
        <v>176</v>
      </c>
      <c r="C7" s="5" t="s">
        <v>7</v>
      </c>
      <c r="D7" s="5"/>
    </row>
    <row r="8" spans="1:4" s="6" customFormat="1" ht="51" customHeight="1" thickBot="1" x14ac:dyDescent="0.35">
      <c r="A8" s="118" t="s">
        <v>177</v>
      </c>
      <c r="B8" s="118"/>
      <c r="C8" s="118"/>
      <c r="D8" s="118"/>
    </row>
    <row r="9" spans="1:4" s="6" customFormat="1" ht="37.5" customHeight="1" x14ac:dyDescent="0.3">
      <c r="A9" s="120">
        <v>1</v>
      </c>
      <c r="B9" s="53" t="s">
        <v>178</v>
      </c>
      <c r="C9" s="25" t="s">
        <v>5</v>
      </c>
      <c r="D9" s="26" t="s">
        <v>250</v>
      </c>
    </row>
    <row r="10" spans="1:4" s="6" customFormat="1" ht="20.100000000000001" customHeight="1" x14ac:dyDescent="0.3">
      <c r="A10" s="121"/>
      <c r="B10" s="7" t="s">
        <v>179</v>
      </c>
      <c r="C10" s="5" t="s">
        <v>5</v>
      </c>
      <c r="D10" s="27">
        <v>3812064211</v>
      </c>
    </row>
    <row r="11" spans="1:4" s="6" customFormat="1" ht="40.5" customHeight="1" x14ac:dyDescent="0.3">
      <c r="A11" s="121"/>
      <c r="B11" s="7" t="s">
        <v>100</v>
      </c>
      <c r="C11" s="5" t="s">
        <v>5</v>
      </c>
      <c r="D11" s="27" t="s">
        <v>251</v>
      </c>
    </row>
    <row r="12" spans="1:4" s="6" customFormat="1" ht="20.100000000000001" customHeight="1" x14ac:dyDescent="0.3">
      <c r="A12" s="121"/>
      <c r="B12" s="7" t="s">
        <v>101</v>
      </c>
      <c r="C12" s="5" t="s">
        <v>5</v>
      </c>
      <c r="D12" s="19">
        <v>42309</v>
      </c>
    </row>
    <row r="13" spans="1:4" s="6" customFormat="1" ht="20.100000000000001" customHeight="1" thickBot="1" x14ac:dyDescent="0.35">
      <c r="A13" s="122"/>
      <c r="B13" s="43" t="s">
        <v>102</v>
      </c>
      <c r="C13" s="29" t="s">
        <v>13</v>
      </c>
      <c r="D13" s="30">
        <v>400</v>
      </c>
    </row>
    <row r="14" spans="1:4" x14ac:dyDescent="0.3">
      <c r="A14" s="120">
        <v>2</v>
      </c>
      <c r="B14" s="53" t="s">
        <v>178</v>
      </c>
      <c r="C14" s="25" t="s">
        <v>5</v>
      </c>
      <c r="D14" s="26" t="s">
        <v>256</v>
      </c>
    </row>
    <row r="15" spans="1:4" x14ac:dyDescent="0.3">
      <c r="A15" s="121"/>
      <c r="B15" s="7" t="s">
        <v>179</v>
      </c>
      <c r="C15" s="5" t="s">
        <v>5</v>
      </c>
      <c r="D15" s="27">
        <v>7713076301</v>
      </c>
    </row>
    <row r="16" spans="1:4" x14ac:dyDescent="0.3">
      <c r="A16" s="121"/>
      <c r="B16" s="7" t="s">
        <v>100</v>
      </c>
      <c r="C16" s="5" t="s">
        <v>5</v>
      </c>
      <c r="D16" s="27" t="s">
        <v>257</v>
      </c>
    </row>
    <row r="17" spans="1:4" x14ac:dyDescent="0.3">
      <c r="A17" s="121"/>
      <c r="B17" s="7" t="s">
        <v>101</v>
      </c>
      <c r="C17" s="5" t="s">
        <v>5</v>
      </c>
      <c r="D17" s="19">
        <v>42309</v>
      </c>
    </row>
    <row r="18" spans="1:4" ht="16.2" thickBot="1" x14ac:dyDescent="0.35">
      <c r="A18" s="122"/>
      <c r="B18" s="43" t="s">
        <v>102</v>
      </c>
      <c r="C18" s="29" t="s">
        <v>13</v>
      </c>
      <c r="D18" s="30">
        <v>400</v>
      </c>
    </row>
  </sheetData>
  <mergeCells count="4">
    <mergeCell ref="A14:A18"/>
    <mergeCell ref="A8:D8"/>
    <mergeCell ref="A1:D1"/>
    <mergeCell ref="A9:A13"/>
  </mergeCells>
  <pageMargins left="0.7" right="0.7" top="0.32" bottom="0.3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10"/>
  <sheetViews>
    <sheetView workbookViewId="0">
      <selection activeCell="A5" sqref="A5:D5"/>
    </sheetView>
  </sheetViews>
  <sheetFormatPr defaultColWidth="9.109375" defaultRowHeight="15.6" x14ac:dyDescent="0.3"/>
  <cols>
    <col min="1" max="1" width="5.88671875" style="1" customWidth="1"/>
    <col min="2" max="2" width="42.109375" style="1" customWidth="1"/>
    <col min="3" max="3" width="10.88671875" style="1" customWidth="1"/>
    <col min="4" max="4" width="26.5546875" style="1" customWidth="1"/>
    <col min="5" max="16384" width="9.109375" style="1"/>
  </cols>
  <sheetData>
    <row r="1" spans="1:4" ht="33.75" customHeight="1" x14ac:dyDescent="0.3">
      <c r="A1" s="123" t="s">
        <v>108</v>
      </c>
      <c r="B1" s="123"/>
      <c r="C1" s="123"/>
      <c r="D1" s="123"/>
    </row>
    <row r="3" spans="1:4" ht="30" customHeight="1" x14ac:dyDescent="0.3">
      <c r="A3" s="10" t="s">
        <v>0</v>
      </c>
      <c r="B3" s="10" t="s">
        <v>1</v>
      </c>
      <c r="C3" s="10" t="s">
        <v>2</v>
      </c>
      <c r="D3" s="10" t="s">
        <v>3</v>
      </c>
    </row>
    <row r="4" spans="1:4" ht="20.25" customHeight="1" x14ac:dyDescent="0.3">
      <c r="A4" s="4" t="s">
        <v>8</v>
      </c>
      <c r="B4" s="11" t="s">
        <v>4</v>
      </c>
      <c r="C4" s="5" t="s">
        <v>5</v>
      </c>
      <c r="D4" s="19">
        <v>43555</v>
      </c>
    </row>
    <row r="5" spans="1:4" ht="20.100000000000001" customHeight="1" x14ac:dyDescent="0.3">
      <c r="A5" s="119" t="s">
        <v>104</v>
      </c>
      <c r="B5" s="119"/>
      <c r="C5" s="119"/>
      <c r="D5" s="119"/>
    </row>
    <row r="6" spans="1:4" ht="20.100000000000001" customHeight="1" x14ac:dyDescent="0.3">
      <c r="A6" s="4" t="s">
        <v>9</v>
      </c>
      <c r="B6" s="3" t="s">
        <v>105</v>
      </c>
      <c r="C6" s="5" t="s">
        <v>5</v>
      </c>
      <c r="D6" s="5"/>
    </row>
    <row r="7" spans="1:4" ht="63" customHeight="1" x14ac:dyDescent="0.3">
      <c r="A7" s="4" t="s">
        <v>10</v>
      </c>
      <c r="B7" s="3" t="s">
        <v>106</v>
      </c>
      <c r="C7" s="5" t="s">
        <v>13</v>
      </c>
      <c r="D7" s="5"/>
    </row>
    <row r="8" spans="1:4" ht="82.5" customHeight="1" x14ac:dyDescent="0.3">
      <c r="A8" s="4" t="s">
        <v>11</v>
      </c>
      <c r="B8" s="7" t="s">
        <v>107</v>
      </c>
      <c r="C8" s="5" t="s">
        <v>5</v>
      </c>
      <c r="D8" s="5"/>
    </row>
    <row r="9" spans="1:4" ht="20.100000000000001" customHeight="1" x14ac:dyDescent="0.3">
      <c r="A9" s="4" t="s">
        <v>12</v>
      </c>
      <c r="B9" s="7" t="s">
        <v>27</v>
      </c>
      <c r="C9" s="5" t="s">
        <v>5</v>
      </c>
      <c r="D9" s="5"/>
    </row>
    <row r="10" spans="1:4" ht="198.75" customHeight="1" x14ac:dyDescent="0.3">
      <c r="B10" s="129" t="s">
        <v>240</v>
      </c>
      <c r="C10" s="129"/>
      <c r="D10" s="129"/>
    </row>
  </sheetData>
  <mergeCells count="3">
    <mergeCell ref="A5:D5"/>
    <mergeCell ref="A1:D1"/>
    <mergeCell ref="B10:D10"/>
  </mergeCells>
  <pageMargins left="0.7" right="0.7" top="0.3" bottom="0.32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8"/>
  <sheetViews>
    <sheetView workbookViewId="0">
      <selection activeCell="D5" sqref="D5"/>
    </sheetView>
  </sheetViews>
  <sheetFormatPr defaultColWidth="9.109375" defaultRowHeight="15.6" x14ac:dyDescent="0.3"/>
  <cols>
    <col min="1" max="1" width="5.88671875" style="1" customWidth="1"/>
    <col min="2" max="2" width="38.5546875" style="1" customWidth="1"/>
    <col min="3" max="3" width="9.5546875" style="1" customWidth="1"/>
    <col min="4" max="4" width="27.109375" style="1" customWidth="1"/>
    <col min="5" max="16384" width="9.109375" style="1"/>
  </cols>
  <sheetData>
    <row r="1" spans="1:8" ht="46.5" customHeight="1" x14ac:dyDescent="0.3">
      <c r="A1" s="123" t="s">
        <v>111</v>
      </c>
      <c r="B1" s="123"/>
      <c r="C1" s="123"/>
      <c r="D1" s="123"/>
    </row>
    <row r="3" spans="1:8" ht="31.2" x14ac:dyDescent="0.3">
      <c r="A3" s="2" t="s">
        <v>0</v>
      </c>
      <c r="B3" s="2" t="s">
        <v>1</v>
      </c>
      <c r="C3" s="2" t="s">
        <v>2</v>
      </c>
      <c r="D3" s="2" t="s">
        <v>3</v>
      </c>
    </row>
    <row r="4" spans="1:8" s="6" customFormat="1" ht="33" customHeight="1" x14ac:dyDescent="0.3">
      <c r="A4" s="4" t="s">
        <v>8</v>
      </c>
      <c r="B4" s="11" t="s">
        <v>4</v>
      </c>
      <c r="C4" s="5" t="s">
        <v>5</v>
      </c>
      <c r="D4" s="19">
        <v>43555</v>
      </c>
    </row>
    <row r="5" spans="1:8" s="6" customFormat="1" ht="51" customHeight="1" x14ac:dyDescent="0.3">
      <c r="A5" s="4" t="s">
        <v>9</v>
      </c>
      <c r="B5" s="7" t="s">
        <v>109</v>
      </c>
      <c r="C5" s="5" t="s">
        <v>5</v>
      </c>
      <c r="D5" s="46" t="s">
        <v>270</v>
      </c>
    </row>
    <row r="6" spans="1:8" s="6" customFormat="1" ht="64.5" customHeight="1" x14ac:dyDescent="0.3">
      <c r="A6" s="4" t="s">
        <v>10</v>
      </c>
      <c r="B6" s="3" t="s">
        <v>110</v>
      </c>
      <c r="C6" s="5" t="s">
        <v>5</v>
      </c>
      <c r="D6" s="20" t="s">
        <v>183</v>
      </c>
    </row>
    <row r="8" spans="1:8" x14ac:dyDescent="0.3">
      <c r="H8" s="1" t="s">
        <v>252</v>
      </c>
    </row>
  </sheetData>
  <mergeCells count="1">
    <mergeCell ref="A1:D1"/>
  </mergeCells>
  <hyperlinks>
    <hyperlink ref="D6" r:id="rId1" xr:uid="{00000000-0004-0000-0600-000000000000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H59"/>
  <sheetViews>
    <sheetView tabSelected="1" topLeftCell="A38" zoomScale="115" zoomScaleNormal="115" zoomScaleSheetLayoutView="130" zoomScalePageLayoutView="70" workbookViewId="0">
      <selection activeCell="C42" sqref="C42"/>
    </sheetView>
  </sheetViews>
  <sheetFormatPr defaultColWidth="9.109375" defaultRowHeight="15.6" x14ac:dyDescent="0.3"/>
  <cols>
    <col min="1" max="1" width="7.33203125" style="91" customWidth="1"/>
    <col min="2" max="2" width="50.44140625" style="15" customWidth="1"/>
    <col min="3" max="3" width="13.5546875" style="84" customWidth="1"/>
    <col min="4" max="4" width="27.109375" style="1" customWidth="1"/>
    <col min="5" max="5" width="15.6640625" style="1" customWidth="1"/>
    <col min="6" max="6" width="21.33203125" style="1" customWidth="1"/>
    <col min="7" max="7" width="12" style="1" customWidth="1"/>
    <col min="8" max="8" width="12.5546875" style="1" customWidth="1"/>
    <col min="9" max="16384" width="9.109375" style="1"/>
  </cols>
  <sheetData>
    <row r="1" spans="1:8" ht="15.75" customHeight="1" x14ac:dyDescent="0.3">
      <c r="D1" s="130" t="s">
        <v>281</v>
      </c>
      <c r="E1" s="130"/>
      <c r="F1" s="70"/>
      <c r="G1" s="70"/>
      <c r="H1" s="70"/>
    </row>
    <row r="2" spans="1:8" ht="30.75" customHeight="1" x14ac:dyDescent="0.35">
      <c r="B2" s="56"/>
      <c r="C2" s="85"/>
      <c r="D2" s="130"/>
      <c r="E2" s="130"/>
      <c r="F2" s="70"/>
      <c r="G2" s="70"/>
      <c r="H2" s="70"/>
    </row>
    <row r="3" spans="1:8" ht="37.5" customHeight="1" x14ac:dyDescent="0.35">
      <c r="B3" s="57"/>
      <c r="C3" s="86"/>
      <c r="D3" s="130"/>
      <c r="E3" s="130"/>
      <c r="F3" s="70"/>
      <c r="G3" s="70"/>
      <c r="H3" s="70"/>
    </row>
    <row r="4" spans="1:8" ht="45.75" customHeight="1" x14ac:dyDescent="0.3">
      <c r="A4" s="131" t="s">
        <v>312</v>
      </c>
      <c r="B4" s="131"/>
      <c r="C4" s="131"/>
      <c r="D4" s="131"/>
      <c r="E4" s="131"/>
      <c r="F4" s="71"/>
    </row>
    <row r="6" spans="1:8" x14ac:dyDescent="0.3">
      <c r="A6" s="92" t="s">
        <v>0</v>
      </c>
      <c r="B6" s="16" t="s">
        <v>1</v>
      </c>
      <c r="C6" s="87" t="s">
        <v>2</v>
      </c>
      <c r="D6" s="2" t="s">
        <v>3</v>
      </c>
      <c r="E6" s="74"/>
    </row>
    <row r="7" spans="1:8" x14ac:dyDescent="0.3">
      <c r="A7" s="93">
        <v>1</v>
      </c>
      <c r="B7" s="17" t="s">
        <v>4</v>
      </c>
      <c r="C7" s="48" t="s">
        <v>5</v>
      </c>
      <c r="D7" s="19">
        <v>45016</v>
      </c>
      <c r="E7" s="75"/>
      <c r="F7" s="6"/>
      <c r="G7" s="6"/>
      <c r="H7" s="6"/>
    </row>
    <row r="8" spans="1:8" x14ac:dyDescent="0.3">
      <c r="A8" s="93">
        <v>2</v>
      </c>
      <c r="B8" s="17" t="s">
        <v>112</v>
      </c>
      <c r="C8" s="48" t="s">
        <v>5</v>
      </c>
      <c r="D8" s="47">
        <v>44743</v>
      </c>
      <c r="E8" s="76"/>
      <c r="F8" s="6"/>
      <c r="G8" s="6"/>
      <c r="H8" s="6"/>
    </row>
    <row r="9" spans="1:8" x14ac:dyDescent="0.3">
      <c r="A9" s="93">
        <v>3</v>
      </c>
      <c r="B9" s="17" t="s">
        <v>113</v>
      </c>
      <c r="C9" s="48" t="s">
        <v>5</v>
      </c>
      <c r="D9" s="47">
        <v>44926</v>
      </c>
      <c r="E9" s="76"/>
      <c r="F9" s="6"/>
      <c r="G9" s="6"/>
      <c r="H9" s="6"/>
    </row>
    <row r="10" spans="1:8" ht="31.2" x14ac:dyDescent="0.3">
      <c r="A10" s="93">
        <v>4</v>
      </c>
      <c r="B10" s="18" t="s">
        <v>114</v>
      </c>
      <c r="C10" s="48" t="s">
        <v>13</v>
      </c>
      <c r="D10" s="5"/>
      <c r="E10" s="77"/>
      <c r="F10" s="6"/>
      <c r="G10" s="6"/>
      <c r="H10" s="6"/>
    </row>
    <row r="11" spans="1:8" x14ac:dyDescent="0.3">
      <c r="A11" s="93">
        <v>5</v>
      </c>
      <c r="B11" s="9" t="s">
        <v>120</v>
      </c>
      <c r="C11" s="48" t="s">
        <v>13</v>
      </c>
      <c r="D11" s="48">
        <v>0</v>
      </c>
      <c r="E11" s="77"/>
      <c r="F11" s="6"/>
      <c r="G11" s="6"/>
      <c r="H11" s="6"/>
    </row>
    <row r="12" spans="1:8" x14ac:dyDescent="0.3">
      <c r="A12" s="93">
        <v>6</v>
      </c>
      <c r="B12" s="9" t="s">
        <v>121</v>
      </c>
      <c r="C12" s="48" t="s">
        <v>13</v>
      </c>
      <c r="D12" s="48">
        <v>0</v>
      </c>
      <c r="E12" s="78"/>
      <c r="F12" s="6"/>
      <c r="G12" s="6"/>
      <c r="H12" s="6"/>
    </row>
    <row r="13" spans="1:8" ht="34.5" customHeight="1" x14ac:dyDescent="0.3">
      <c r="A13" s="93">
        <v>7</v>
      </c>
      <c r="B13" s="108" t="s">
        <v>180</v>
      </c>
      <c r="C13" s="109" t="s">
        <v>13</v>
      </c>
      <c r="D13" s="109">
        <f>D14+D15</f>
        <v>544720.74</v>
      </c>
      <c r="E13" s="78"/>
      <c r="F13" s="6"/>
      <c r="G13" s="6"/>
      <c r="H13" s="6"/>
    </row>
    <row r="14" spans="1:8" x14ac:dyDescent="0.3">
      <c r="A14" s="93">
        <v>8</v>
      </c>
      <c r="B14" s="9" t="s">
        <v>122</v>
      </c>
      <c r="C14" s="48" t="s">
        <v>13</v>
      </c>
      <c r="D14" s="58">
        <f>600397.47/9*6</f>
        <v>400264.98</v>
      </c>
      <c r="E14" s="78"/>
      <c r="F14" s="6"/>
      <c r="G14" s="6"/>
      <c r="H14" s="6"/>
    </row>
    <row r="15" spans="1:8" x14ac:dyDescent="0.3">
      <c r="A15" s="93">
        <v>9</v>
      </c>
      <c r="B15" s="9" t="s">
        <v>123</v>
      </c>
      <c r="C15" s="48" t="s">
        <v>13</v>
      </c>
      <c r="D15" s="58">
        <f>216683.64/9*6</f>
        <v>144455.76</v>
      </c>
      <c r="E15" s="78"/>
      <c r="F15" s="6"/>
      <c r="G15" s="6"/>
      <c r="H15" s="6"/>
    </row>
    <row r="16" spans="1:8" x14ac:dyDescent="0.3">
      <c r="A16" s="93">
        <v>10</v>
      </c>
      <c r="B16" s="108" t="s">
        <v>115</v>
      </c>
      <c r="C16" s="109" t="s">
        <v>13</v>
      </c>
      <c r="D16" s="109"/>
      <c r="E16" s="78"/>
      <c r="F16" s="6"/>
      <c r="G16" s="6"/>
      <c r="H16" s="69"/>
    </row>
    <row r="17" spans="1:8" x14ac:dyDescent="0.3">
      <c r="A17" s="93">
        <v>11</v>
      </c>
      <c r="B17" s="9" t="s">
        <v>181</v>
      </c>
      <c r="C17" s="48" t="s">
        <v>13</v>
      </c>
      <c r="D17" s="5">
        <f>D18+D19</f>
        <v>271442.90433333331</v>
      </c>
      <c r="E17" s="77"/>
      <c r="F17" s="6"/>
      <c r="G17" s="6"/>
      <c r="H17" s="6"/>
    </row>
    <row r="18" spans="1:8" x14ac:dyDescent="0.3">
      <c r="A18" s="93">
        <v>12</v>
      </c>
      <c r="B18" s="9" t="s">
        <v>271</v>
      </c>
      <c r="C18" s="48"/>
      <c r="D18" s="72">
        <v>199458.38199999998</v>
      </c>
      <c r="E18" s="79"/>
      <c r="F18" s="6"/>
      <c r="G18" s="6"/>
      <c r="H18" s="6"/>
    </row>
    <row r="19" spans="1:8" x14ac:dyDescent="0.3">
      <c r="A19" s="93">
        <v>13</v>
      </c>
      <c r="B19" s="9" t="s">
        <v>272</v>
      </c>
      <c r="C19" s="48"/>
      <c r="D19" s="72">
        <v>71984.522333333342</v>
      </c>
      <c r="E19" s="79"/>
      <c r="F19" s="6"/>
      <c r="G19" s="6"/>
      <c r="H19" s="6"/>
    </row>
    <row r="20" spans="1:8" x14ac:dyDescent="0.3">
      <c r="A20" s="93">
        <v>14</v>
      </c>
      <c r="B20" s="9" t="s">
        <v>182</v>
      </c>
      <c r="C20" s="48" t="s">
        <v>13</v>
      </c>
      <c r="D20" s="5">
        <v>0</v>
      </c>
      <c r="E20" s="77"/>
      <c r="F20" s="6"/>
      <c r="G20" s="6"/>
      <c r="H20" s="6"/>
    </row>
    <row r="21" spans="1:8" x14ac:dyDescent="0.3">
      <c r="A21" s="93">
        <v>15</v>
      </c>
      <c r="B21" s="9" t="s">
        <v>124</v>
      </c>
      <c r="C21" s="48" t="s">
        <v>13</v>
      </c>
      <c r="D21" s="5">
        <v>0</v>
      </c>
      <c r="E21" s="77"/>
      <c r="F21" s="6"/>
      <c r="G21" s="6"/>
      <c r="H21" s="6"/>
    </row>
    <row r="22" spans="1:8" x14ac:dyDescent="0.3">
      <c r="A22" s="93">
        <v>16</v>
      </c>
      <c r="B22" s="9" t="s">
        <v>125</v>
      </c>
      <c r="C22" s="48" t="s">
        <v>13</v>
      </c>
      <c r="D22" s="5">
        <v>0</v>
      </c>
      <c r="E22" s="77"/>
      <c r="F22" s="6"/>
      <c r="G22" s="6"/>
      <c r="H22" s="6"/>
    </row>
    <row r="23" spans="1:8" x14ac:dyDescent="0.3">
      <c r="A23" s="93">
        <v>17</v>
      </c>
      <c r="B23" s="59" t="s">
        <v>116</v>
      </c>
      <c r="C23" s="58" t="s">
        <v>13</v>
      </c>
      <c r="D23" s="58">
        <f>D17</f>
        <v>271442.90433333331</v>
      </c>
      <c r="E23" s="78"/>
      <c r="F23" s="6"/>
      <c r="G23" s="6"/>
      <c r="H23" s="6"/>
    </row>
    <row r="24" spans="1:8" ht="31.2" x14ac:dyDescent="0.3">
      <c r="A24" s="93">
        <v>18</v>
      </c>
      <c r="B24" s="18" t="s">
        <v>117</v>
      </c>
      <c r="C24" s="48" t="s">
        <v>13</v>
      </c>
      <c r="D24" s="48"/>
      <c r="E24" s="78"/>
      <c r="F24" s="6"/>
      <c r="G24" s="6"/>
      <c r="H24" s="6"/>
    </row>
    <row r="25" spans="1:8" x14ac:dyDescent="0.3">
      <c r="A25" s="93">
        <v>19</v>
      </c>
      <c r="B25" s="9" t="s">
        <v>118</v>
      </c>
      <c r="C25" s="48" t="s">
        <v>13</v>
      </c>
      <c r="D25" s="5">
        <v>0</v>
      </c>
      <c r="E25" s="77"/>
      <c r="F25" s="6"/>
      <c r="G25" s="6"/>
      <c r="H25" s="6"/>
    </row>
    <row r="26" spans="1:8" x14ac:dyDescent="0.3">
      <c r="A26" s="93">
        <v>20</v>
      </c>
      <c r="B26" s="9" t="s">
        <v>119</v>
      </c>
      <c r="C26" s="48" t="s">
        <v>13</v>
      </c>
      <c r="D26" s="48">
        <f>D13-D17</f>
        <v>273277.83566666668</v>
      </c>
      <c r="E26" s="78"/>
      <c r="F26" s="6"/>
      <c r="G26" s="6"/>
      <c r="H26" s="6"/>
    </row>
    <row r="27" spans="1:8" ht="15.75" customHeight="1" x14ac:dyDescent="0.3">
      <c r="A27" s="132"/>
      <c r="B27" s="132"/>
      <c r="C27" s="132"/>
      <c r="D27" s="132"/>
      <c r="E27" s="133"/>
      <c r="F27" s="6"/>
      <c r="G27" s="6"/>
      <c r="H27" s="6"/>
    </row>
    <row r="28" spans="1:8" ht="21" customHeight="1" x14ac:dyDescent="0.3">
      <c r="A28" s="80"/>
      <c r="B28" s="81" t="s">
        <v>284</v>
      </c>
      <c r="C28" s="88"/>
      <c r="D28" s="82"/>
      <c r="E28" s="83"/>
      <c r="F28" s="6"/>
      <c r="G28" s="6"/>
      <c r="H28" s="6"/>
    </row>
    <row r="29" spans="1:8" ht="27.75" customHeight="1" x14ac:dyDescent="0.3">
      <c r="A29" s="135" t="s">
        <v>285</v>
      </c>
      <c r="B29" s="135"/>
      <c r="C29" s="135"/>
      <c r="D29" s="135"/>
      <c r="E29" s="136"/>
      <c r="F29" s="6"/>
      <c r="G29" s="6"/>
      <c r="H29" s="6"/>
    </row>
    <row r="30" spans="1:8" ht="74.25" customHeight="1" x14ac:dyDescent="0.3">
      <c r="A30" s="94"/>
      <c r="B30" s="60" t="s">
        <v>273</v>
      </c>
      <c r="C30" s="61" t="s">
        <v>294</v>
      </c>
      <c r="D30" s="60" t="s">
        <v>286</v>
      </c>
      <c r="E30" s="90"/>
      <c r="F30" s="6"/>
      <c r="G30" s="6"/>
      <c r="H30" s="6"/>
    </row>
    <row r="31" spans="1:8" x14ac:dyDescent="0.3">
      <c r="A31" s="94">
        <v>1</v>
      </c>
      <c r="B31" s="62" t="s">
        <v>274</v>
      </c>
      <c r="C31" s="111">
        <f>40000/7*5</f>
        <v>28571.428571428572</v>
      </c>
      <c r="D31" s="65" t="s">
        <v>224</v>
      </c>
      <c r="E31" s="90"/>
      <c r="F31" s="63"/>
      <c r="G31" s="6"/>
      <c r="H31" s="6"/>
    </row>
    <row r="32" spans="1:8" x14ac:dyDescent="0.3">
      <c r="A32" s="94">
        <v>2</v>
      </c>
      <c r="B32" s="62" t="s">
        <v>275</v>
      </c>
      <c r="C32" s="111">
        <f>19073/3*5</f>
        <v>31788.333333333336</v>
      </c>
      <c r="D32" s="60" t="s">
        <v>241</v>
      </c>
      <c r="E32" s="90"/>
      <c r="F32" s="63"/>
      <c r="G32" s="6"/>
      <c r="H32" s="6"/>
    </row>
    <row r="33" spans="1:8" x14ac:dyDescent="0.3">
      <c r="A33" s="94">
        <v>3</v>
      </c>
      <c r="B33" s="64" t="s">
        <v>276</v>
      </c>
      <c r="C33" s="111">
        <f>15556/3*5</f>
        <v>25926.666666666664</v>
      </c>
      <c r="D33" s="65" t="s">
        <v>243</v>
      </c>
      <c r="E33" s="90"/>
      <c r="F33" s="63"/>
      <c r="G33" s="6"/>
      <c r="H33" s="6"/>
    </row>
    <row r="34" spans="1:8" ht="36.75" customHeight="1" x14ac:dyDescent="0.3">
      <c r="A34" s="94">
        <v>4</v>
      </c>
      <c r="B34" s="64" t="s">
        <v>277</v>
      </c>
      <c r="C34" s="111">
        <f>40000/7*5</f>
        <v>28571.428571428572</v>
      </c>
      <c r="D34" s="65" t="s">
        <v>224</v>
      </c>
      <c r="E34" s="90"/>
      <c r="F34" s="63"/>
      <c r="G34" s="6"/>
      <c r="H34" s="6"/>
    </row>
    <row r="35" spans="1:8" ht="86.25" customHeight="1" x14ac:dyDescent="0.3">
      <c r="A35" s="94">
        <v>5</v>
      </c>
      <c r="B35" s="64" t="s">
        <v>278</v>
      </c>
      <c r="C35" s="111">
        <f>60000/7*5</f>
        <v>42857.142857142855</v>
      </c>
      <c r="D35" s="65" t="s">
        <v>224</v>
      </c>
      <c r="E35" s="90"/>
      <c r="F35" s="63"/>
      <c r="G35" s="6"/>
      <c r="H35" s="6"/>
    </row>
    <row r="36" spans="1:8" ht="20.25" customHeight="1" x14ac:dyDescent="0.3">
      <c r="A36" s="94">
        <v>6</v>
      </c>
      <c r="B36" s="67" t="s">
        <v>279</v>
      </c>
      <c r="C36" s="100">
        <v>2125</v>
      </c>
      <c r="D36" s="65" t="s">
        <v>313</v>
      </c>
      <c r="E36" s="90"/>
      <c r="F36" s="63"/>
      <c r="G36" s="6"/>
      <c r="H36" s="6"/>
    </row>
    <row r="37" spans="1:8" ht="31.5" customHeight="1" x14ac:dyDescent="0.3">
      <c r="A37" s="94">
        <v>7</v>
      </c>
      <c r="B37" s="67" t="s">
        <v>311</v>
      </c>
      <c r="C37" s="100">
        <v>1213</v>
      </c>
      <c r="D37" s="65"/>
      <c r="E37" s="90"/>
      <c r="F37" s="63"/>
      <c r="G37" s="6"/>
      <c r="H37" s="6"/>
    </row>
    <row r="38" spans="1:8" ht="84.75" customHeight="1" x14ac:dyDescent="0.3">
      <c r="A38" s="94">
        <v>8</v>
      </c>
      <c r="B38" s="67" t="s">
        <v>287</v>
      </c>
      <c r="C38" s="100">
        <f>1117*5</f>
        <v>5585</v>
      </c>
      <c r="D38" s="65" t="s">
        <v>224</v>
      </c>
      <c r="E38" s="90"/>
      <c r="F38" s="66"/>
      <c r="G38" s="6"/>
      <c r="H38" s="6"/>
    </row>
    <row r="39" spans="1:8" ht="84.75" customHeight="1" x14ac:dyDescent="0.3">
      <c r="A39" s="94">
        <v>9</v>
      </c>
      <c r="B39" s="67" t="s">
        <v>314</v>
      </c>
      <c r="C39" s="100">
        <v>15244</v>
      </c>
      <c r="D39" s="65" t="s">
        <v>313</v>
      </c>
      <c r="E39" s="90"/>
      <c r="F39" s="66"/>
      <c r="G39" s="6"/>
      <c r="H39" s="6"/>
    </row>
    <row r="40" spans="1:8" ht="15.75" customHeight="1" x14ac:dyDescent="0.3">
      <c r="A40" s="94">
        <v>10</v>
      </c>
      <c r="B40" s="64" t="s">
        <v>280</v>
      </c>
      <c r="C40" s="111">
        <v>5127</v>
      </c>
      <c r="D40" s="65" t="s">
        <v>313</v>
      </c>
      <c r="E40" s="90"/>
      <c r="F40" s="63"/>
      <c r="G40" s="6"/>
      <c r="H40" s="6"/>
    </row>
    <row r="41" spans="1:8" ht="18" customHeight="1" x14ac:dyDescent="0.3">
      <c r="A41" s="94">
        <v>11</v>
      </c>
      <c r="B41" s="68" t="s">
        <v>288</v>
      </c>
      <c r="C41" s="111">
        <f>0.2*D14</f>
        <v>80052.995999999999</v>
      </c>
      <c r="D41" s="65" t="s">
        <v>224</v>
      </c>
      <c r="E41" s="90"/>
      <c r="F41" s="63"/>
      <c r="G41" s="6"/>
      <c r="H41" s="6"/>
    </row>
    <row r="42" spans="1:8" ht="13.5" customHeight="1" x14ac:dyDescent="0.3">
      <c r="A42" s="95"/>
      <c r="B42" s="1"/>
      <c r="D42" s="90"/>
      <c r="E42" s="63"/>
      <c r="F42" s="63"/>
      <c r="G42" s="6"/>
      <c r="H42" s="6"/>
    </row>
    <row r="43" spans="1:8" ht="17.25" customHeight="1" x14ac:dyDescent="0.3">
      <c r="A43" s="95"/>
      <c r="B43" s="96" t="s">
        <v>289</v>
      </c>
      <c r="C43" s="97"/>
      <c r="D43" s="97"/>
      <c r="E43" s="63"/>
      <c r="F43" s="63"/>
      <c r="G43" s="6"/>
      <c r="H43" s="6"/>
    </row>
    <row r="44" spans="1:8" ht="21" customHeight="1" x14ac:dyDescent="0.3">
      <c r="A44" s="95"/>
      <c r="B44" s="137" t="s">
        <v>295</v>
      </c>
      <c r="C44" s="137"/>
      <c r="D44" s="98">
        <f>D15</f>
        <v>144455.76</v>
      </c>
      <c r="E44" s="63"/>
      <c r="F44" s="63"/>
      <c r="G44" s="6"/>
      <c r="H44" s="6"/>
    </row>
    <row r="45" spans="1:8" ht="20.25" customHeight="1" x14ac:dyDescent="0.3">
      <c r="A45" s="95"/>
      <c r="B45" s="137" t="s">
        <v>296</v>
      </c>
      <c r="C45" s="137"/>
      <c r="D45" s="98">
        <f>D19</f>
        <v>71984.522333333342</v>
      </c>
      <c r="E45" s="63"/>
      <c r="F45" s="63"/>
      <c r="G45" s="6"/>
      <c r="H45" s="6"/>
    </row>
    <row r="46" spans="1:8" ht="11.25" customHeight="1" x14ac:dyDescent="0.3">
      <c r="A46" s="95"/>
      <c r="B46" s="99"/>
      <c r="C46" s="99"/>
      <c r="D46" s="98"/>
      <c r="E46" s="63"/>
      <c r="F46" s="63"/>
      <c r="G46" s="6"/>
      <c r="H46" s="6"/>
    </row>
    <row r="47" spans="1:8" ht="19.5" customHeight="1" x14ac:dyDescent="0.3">
      <c r="A47" s="95"/>
      <c r="B47" s="138" t="s">
        <v>290</v>
      </c>
      <c r="C47" s="138"/>
      <c r="D47" s="138"/>
      <c r="E47" s="139"/>
      <c r="F47" s="102"/>
      <c r="G47" s="102"/>
      <c r="H47" s="6"/>
    </row>
    <row r="48" spans="1:8" ht="67.5" customHeight="1" x14ac:dyDescent="0.3">
      <c r="A48" s="94"/>
      <c r="B48" s="107" t="s">
        <v>273</v>
      </c>
      <c r="C48" s="61" t="s">
        <v>294</v>
      </c>
      <c r="D48" s="103" t="s">
        <v>291</v>
      </c>
      <c r="E48" s="104"/>
      <c r="F48" s="63"/>
      <c r="G48" s="6"/>
      <c r="H48" s="6"/>
    </row>
    <row r="49" spans="1:8" ht="50.25" customHeight="1" x14ac:dyDescent="0.3">
      <c r="A49" s="94">
        <v>1</v>
      </c>
      <c r="B49" s="110" t="s">
        <v>297</v>
      </c>
      <c r="C49" s="100">
        <v>400</v>
      </c>
      <c r="D49" s="60" t="s">
        <v>300</v>
      </c>
      <c r="E49" s="104"/>
      <c r="F49" s="63"/>
      <c r="G49" s="6"/>
      <c r="H49" s="6"/>
    </row>
    <row r="50" spans="1:8" ht="102" customHeight="1" x14ac:dyDescent="0.3">
      <c r="A50" s="94">
        <v>2</v>
      </c>
      <c r="B50" s="106" t="s">
        <v>298</v>
      </c>
      <c r="C50" s="100">
        <f>(250+(68*4)+(2*426)+141+(55*2)+80)*2</f>
        <v>3410</v>
      </c>
      <c r="D50" s="60" t="s">
        <v>299</v>
      </c>
      <c r="E50" s="104"/>
      <c r="F50" s="63"/>
      <c r="G50" s="6"/>
      <c r="H50" s="6"/>
    </row>
    <row r="51" spans="1:8" ht="49.5" customHeight="1" x14ac:dyDescent="0.3">
      <c r="A51" s="94">
        <v>3</v>
      </c>
      <c r="B51" s="112" t="s">
        <v>303</v>
      </c>
      <c r="C51" s="100">
        <f>(71.46+341.9)*3</f>
        <v>1240.08</v>
      </c>
      <c r="D51" s="60" t="s">
        <v>304</v>
      </c>
      <c r="E51" s="104"/>
      <c r="F51" s="63"/>
      <c r="G51" s="6"/>
      <c r="H51" s="6"/>
    </row>
    <row r="52" spans="1:8" ht="30.75" customHeight="1" x14ac:dyDescent="0.3">
      <c r="A52" s="94">
        <v>4</v>
      </c>
      <c r="B52" s="112" t="s">
        <v>305</v>
      </c>
      <c r="C52" s="100">
        <v>678</v>
      </c>
      <c r="D52" s="60" t="s">
        <v>309</v>
      </c>
      <c r="E52" s="104"/>
      <c r="F52" s="63"/>
      <c r="G52" s="6"/>
      <c r="H52" s="6"/>
    </row>
    <row r="53" spans="1:8" ht="49.5" customHeight="1" x14ac:dyDescent="0.3">
      <c r="A53" s="94">
        <v>5</v>
      </c>
      <c r="B53" s="113" t="s">
        <v>301</v>
      </c>
      <c r="C53" s="100">
        <f>2500+52.08+170.52+46+113.23</f>
        <v>2881.83</v>
      </c>
      <c r="D53" s="60" t="s">
        <v>307</v>
      </c>
      <c r="E53" s="104"/>
      <c r="F53" s="63"/>
      <c r="G53" s="6"/>
      <c r="H53" s="6"/>
    </row>
    <row r="54" spans="1:8" ht="21.75" customHeight="1" x14ac:dyDescent="0.3">
      <c r="A54" s="94">
        <v>6</v>
      </c>
      <c r="B54" s="113" t="s">
        <v>308</v>
      </c>
      <c r="C54" s="100">
        <f>500+400</f>
        <v>900</v>
      </c>
      <c r="D54" s="60" t="s">
        <v>310</v>
      </c>
      <c r="E54" s="104"/>
      <c r="F54" s="63"/>
      <c r="G54" s="6"/>
      <c r="H54" s="6"/>
    </row>
    <row r="55" spans="1:8" ht="50.25" customHeight="1" x14ac:dyDescent="0.3">
      <c r="A55" s="94">
        <v>7</v>
      </c>
      <c r="B55" s="114" t="s">
        <v>302</v>
      </c>
      <c r="C55" s="100">
        <f>(4357.6+2500+4120)*2</f>
        <v>21955.200000000001</v>
      </c>
      <c r="D55" s="65" t="s">
        <v>306</v>
      </c>
      <c r="E55" s="104"/>
      <c r="F55" s="63"/>
      <c r="G55" s="6"/>
      <c r="H55" s="6"/>
    </row>
    <row r="56" spans="1:8" ht="27.75" customHeight="1" x14ac:dyDescent="0.3">
      <c r="A56" s="94">
        <v>8</v>
      </c>
      <c r="B56" s="101" t="s">
        <v>292</v>
      </c>
      <c r="C56" s="111">
        <f>SUM(C49:C55)</f>
        <v>31465.11</v>
      </c>
      <c r="D56" s="103"/>
      <c r="E56" s="105"/>
      <c r="F56" s="6"/>
      <c r="G56" s="6"/>
      <c r="H56" s="6"/>
    </row>
    <row r="57" spans="1:8" ht="35.25" customHeight="1" x14ac:dyDescent="0.3">
      <c r="A57" s="95"/>
      <c r="B57" s="99" t="s">
        <v>293</v>
      </c>
      <c r="C57" s="96">
        <f>D45-C56</f>
        <v>40519.412333333341</v>
      </c>
      <c r="D57" s="90"/>
      <c r="E57" s="63"/>
      <c r="F57" s="6"/>
      <c r="G57" s="6"/>
      <c r="H57" s="6"/>
    </row>
    <row r="58" spans="1:8" ht="36.75" customHeight="1" x14ac:dyDescent="0.3">
      <c r="A58" s="134" t="s">
        <v>283</v>
      </c>
      <c r="B58" s="134"/>
      <c r="C58" s="134"/>
      <c r="D58" s="134"/>
      <c r="E58" s="134"/>
      <c r="F58" s="6"/>
      <c r="G58" s="6"/>
      <c r="H58" s="6"/>
    </row>
    <row r="59" spans="1:8" ht="36.75" customHeight="1" x14ac:dyDescent="0.3">
      <c r="A59" s="95"/>
      <c r="B59" s="73"/>
      <c r="C59" s="89"/>
      <c r="D59" s="73"/>
      <c r="E59" s="73"/>
      <c r="F59" s="6"/>
      <c r="G59" s="6"/>
      <c r="H59" s="6"/>
    </row>
  </sheetData>
  <mergeCells count="8">
    <mergeCell ref="D1:E3"/>
    <mergeCell ref="A4:E4"/>
    <mergeCell ref="A27:E27"/>
    <mergeCell ref="A58:E58"/>
    <mergeCell ref="A29:E29"/>
    <mergeCell ref="B44:C44"/>
    <mergeCell ref="B45:C45"/>
    <mergeCell ref="B47:E47"/>
  </mergeCells>
  <pageMargins left="0.70866141732283472" right="0.70866141732283472" top="0.31496062992125984" bottom="0.31496062992125984" header="0.31496062992125984" footer="0.31496062992125984"/>
  <pageSetup paperSize="9" scale="76" fitToHeight="0" orientation="portrait" r:id="rId1"/>
  <rowBreaks count="1" manualBreakCount="1">
    <brk id="5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2</vt:i4>
      </vt:variant>
    </vt:vector>
  </HeadingPairs>
  <TitlesOfParts>
    <vt:vector size="10" baseType="lpstr">
      <vt:lpstr>2.1</vt:lpstr>
      <vt:lpstr>2.2.</vt:lpstr>
      <vt:lpstr>2.3.</vt:lpstr>
      <vt:lpstr>2.4</vt:lpstr>
      <vt:lpstr>2.5</vt:lpstr>
      <vt:lpstr>2.6</vt:lpstr>
      <vt:lpstr>2.7</vt:lpstr>
      <vt:lpstr>2.8</vt:lpstr>
      <vt:lpstr>'2.1'!Заголовки_для_печати</vt:lpstr>
      <vt:lpstr>'2.2.'!Заголовки_для_печати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2023-04-19T02:01:26Z</dcterms:modified>
</cp:coreProperties>
</file>