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455FF970-C8D2-48DF-82C7-EDC940FDAC1E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</sheets>
  <definedNames>
    <definedName name="_xlnm._FilterDatabase" localSheetId="0" hidden="1">'2.8'!$A$27:$H$39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2" l="1"/>
  <c r="C32" i="12"/>
  <c r="C14" i="12" l="1"/>
  <c r="C35" i="12" l="1"/>
  <c r="C37" i="12" s="1"/>
  <c r="C21" i="12" l="1"/>
  <c r="C19" i="12" l="1"/>
  <c r="C23" i="12" s="1"/>
</calcChain>
</file>

<file path=xl/sharedStrings.xml><?xml version="1.0" encoding="utf-8"?>
<sst xmlns="http://schemas.openxmlformats.org/spreadsheetml/2006/main" count="52" uniqueCount="46">
  <si>
    <t>Ежедневно</t>
  </si>
  <si>
    <t>По графику</t>
  </si>
  <si>
    <t>Круглосуточно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</si>
  <si>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</si>
  <si>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</si>
  <si>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</si>
  <si>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</si>
  <si>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</si>
  <si>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</si>
  <si>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</si>
  <si>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</si>
  <si>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Подготовка лифтов к ежегодному ТО</t>
  </si>
  <si>
    <t xml:space="preserve">Скашивание травы 2 раза </t>
  </si>
  <si>
    <t xml:space="preserve">Промывка системы отопления </t>
  </si>
  <si>
    <t>Уборка снега с подъездных козырьков 2 шт.</t>
  </si>
  <si>
    <t>Генеральная уборка подъездов</t>
  </si>
  <si>
    <t>Содержание</t>
  </si>
  <si>
    <t>Текущий ремонт</t>
  </si>
  <si>
    <t>Периодичность выполнения работ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</si>
  <si>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</si>
  <si>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Услуги по управлению многоквартирным домом</t>
  </si>
  <si>
    <t>Дезинфекция мест общего пользования для профилатики короновируса</t>
  </si>
  <si>
    <t>1 раз в три дня</t>
  </si>
  <si>
    <t>1 раз после окончания отопительного перирда</t>
  </si>
  <si>
    <t>1 раз вгод</t>
  </si>
  <si>
    <t>1 раз в квартал и по необходимости</t>
  </si>
  <si>
    <t>после окончания отопительного периода</t>
  </si>
  <si>
    <t>2 раза в год</t>
  </si>
  <si>
    <t>по необходимости</t>
  </si>
  <si>
    <t>Гл. инженер ООО "УК "Прибайкальская"                                                 Белкин И. О.</t>
  </si>
  <si>
    <t>Замена светодиодного светильника 2 подъезд 8 эт.</t>
  </si>
  <si>
    <t>Ремонт мусороприемной камеры 2 подъезд 3 эт.</t>
  </si>
  <si>
    <t>Ремонт тепловоо пункта (элеватора)</t>
  </si>
  <si>
    <t>Ремонт эл.щитков 1 подъезд</t>
  </si>
  <si>
    <t>Монтаж (замена) вторых подъездых дверей</t>
  </si>
  <si>
    <t>Герметизация швов (запенивание, шткукатурка, заливание битумом) подьездных козырьков, примыкания к дому 1 и 2 подьезд МКД Университетский, 45</t>
  </si>
  <si>
    <t xml:space="preserve">Покраска входных подьездых дверей </t>
  </si>
  <si>
    <t>Замена трубопровода системы отопления</t>
  </si>
  <si>
    <t>Замена светодиодных светильников в 1 подъезде на 1 этаже у лифта и 4 этаже</t>
  </si>
  <si>
    <t>Ремонт межпанельных швов</t>
  </si>
  <si>
    <t>Дезинсекция подвальных помещений и мусоропроводов</t>
  </si>
  <si>
    <t>Приобретение мусорных контейнеров</t>
  </si>
  <si>
    <t>План работ по содержанию и текущему ремонту общего имущества МКД м-на Университетский 45 на 2021 г</t>
  </si>
  <si>
    <t xml:space="preserve"> стоимость работ /услуг, руб.</t>
  </si>
  <si>
    <t>стоимость работ /услуг, руб.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</si>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</sst>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2" fontId="1" fillId="0" borderId="0" xfId="0" applyNumberFormat="1" applyFont="1" applyAlignment="1">
      <alignment vertical="top"/>
    </xf>
    <xf numFmtId="0" fontId="6" fillId="0" borderId="0" xfId="0" applyFont="1" applyBorder="1" applyAlignment="1">
      <alignment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top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2" fillId="0" borderId="0" xfId="0" applyNumberFormat="1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2" fontId="1" fillId="3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>
    <pageSetUpPr fitToPage="1"/>
  </sheetPr>
  <dimension ref="A1:H39"/>
  <sheetViews>
    <sheetView tabSelected="1" topLeftCell="A34" zoomScale="115" zoomScaleNormal="115" workbookViewId="0">
      <selection activeCell="C44" sqref="C44"/>
    </sheetView>
  </sheetViews>
  <sheetFormatPr defaultColWidth="9.109375" defaultRowHeight="15.6" x14ac:dyDescent="0.3"/>
  <cols>
    <col min="1" max="1" width="7.109375" style="1" customWidth="1"/>
    <col min="2" max="2" width="47.33203125" style="3" customWidth="1"/>
    <col min="3" max="3" width="19.5546875" style="3" customWidth="1"/>
    <col min="4" max="4" width="16" style="1" customWidth="1"/>
    <col min="5" max="5" width="17.33203125" style="1" customWidth="1"/>
    <col min="6" max="6" width="11.88671875" style="1" customWidth="1"/>
    <col min="7" max="7" width="12.109375" style="1" customWidth="1"/>
    <col min="8" max="8" width="12.88671875" style="1" customWidth="1"/>
    <col min="9" max="16384" width="9.109375" style="1"/>
  </cols>
  <sheetData>
    <row r="1" spans="1:8" ht="15.75" customHeight="1" x14ac:dyDescent="0.3">
      <c r="D1" s="43" t="s">
        <v>3</v>
      </c>
      <c r="E1" s="43"/>
      <c r="F1" s="20"/>
      <c r="G1" s="20"/>
      <c r="H1" s="20"/>
    </row>
    <row r="2" spans="1:8" ht="18" x14ac:dyDescent="0.35">
      <c r="B2" s="5"/>
      <c r="C2" s="5"/>
      <c r="D2" s="43"/>
      <c r="E2" s="43"/>
      <c r="F2" s="20"/>
      <c r="G2" s="20"/>
      <c r="H2" s="20"/>
    </row>
    <row r="3" spans="1:8" ht="18" x14ac:dyDescent="0.35">
      <c r="B3" s="6"/>
      <c r="C3" s="6"/>
      <c r="D3" s="43"/>
      <c r="E3" s="43"/>
      <c r="F3" s="20"/>
      <c r="G3" s="20"/>
      <c r="H3" s="20"/>
    </row>
    <row r="4" spans="1:8" ht="28.5" customHeight="1" x14ac:dyDescent="0.3">
      <c r="D4" s="43"/>
      <c r="E4" s="43"/>
      <c r="F4" s="20"/>
      <c r="G4" s="20"/>
      <c r="H4" s="20"/>
    </row>
    <row r="5" spans="1:8" ht="18" x14ac:dyDescent="0.3">
      <c r="D5" s="43"/>
      <c r="E5" s="43"/>
      <c r="F5" s="19"/>
      <c r="G5" s="19"/>
      <c r="H5" s="19"/>
    </row>
    <row r="6" spans="1:8" ht="52.5" customHeight="1" x14ac:dyDescent="0.3">
      <c r="A6" s="44" t="s">
        <v>42</v>
      </c>
      <c r="B6" s="44"/>
      <c r="C6" s="44"/>
      <c r="D6" s="44"/>
      <c r="E6" s="44"/>
      <c r="F6" s="21"/>
    </row>
    <row r="7" spans="1:8" ht="19.5" customHeight="1" x14ac:dyDescent="0.3">
      <c r="A7" s="47" t="s">
        <v>16</v>
      </c>
      <c r="B7" s="47"/>
      <c r="C7" s="47"/>
      <c r="D7" s="47"/>
      <c r="E7" s="47"/>
      <c r="F7" s="23"/>
      <c r="G7" s="2"/>
      <c r="H7" s="2"/>
    </row>
    <row r="8" spans="1:8" ht="46.8" x14ac:dyDescent="0.3">
      <c r="A8" s="7"/>
      <c r="B8" s="7" t="s">
        <v>4</v>
      </c>
      <c r="C8" s="8" t="s">
        <v>43</v>
      </c>
      <c r="D8" s="7" t="s">
        <v>18</v>
      </c>
      <c r="E8" s="37"/>
      <c r="F8" s="38"/>
      <c r="G8" s="2"/>
      <c r="H8" s="2"/>
    </row>
    <row r="9" spans="1:8" x14ac:dyDescent="0.3">
      <c r="A9" s="41"/>
      <c r="B9" s="9" t="s">
        <v>5</v>
      </c>
      <c r="C9" s="18">
        <v>134358</v>
      </c>
      <c r="D9" s="12" t="s">
        <v>0</v>
      </c>
      <c r="E9" s="31"/>
      <c r="F9" s="10"/>
      <c r="G9" s="2"/>
      <c r="H9" s="2"/>
    </row>
    <row r="10" spans="1:8" x14ac:dyDescent="0.3">
      <c r="A10" s="41"/>
      <c r="B10" s="9" t="s">
        <v>6</v>
      </c>
      <c r="C10" s="18">
        <v>127112</v>
      </c>
      <c r="D10" s="7" t="s">
        <v>1</v>
      </c>
      <c r="E10" s="31"/>
      <c r="F10" s="10"/>
      <c r="G10" s="2"/>
      <c r="H10" s="2"/>
    </row>
    <row r="11" spans="1:8" ht="24.75" customHeight="1" x14ac:dyDescent="0.3">
      <c r="A11" s="41"/>
      <c r="B11" s="11" t="s">
        <v>7</v>
      </c>
      <c r="C11" s="18">
        <v>40865</v>
      </c>
      <c r="D11" s="12" t="s">
        <v>2</v>
      </c>
      <c r="E11" s="31"/>
      <c r="F11" s="10"/>
      <c r="G11" s="2"/>
      <c r="H11" s="2"/>
    </row>
    <row r="12" spans="1:8" ht="46.8" x14ac:dyDescent="0.3">
      <c r="A12" s="41"/>
      <c r="B12" s="11" t="s">
        <v>8</v>
      </c>
      <c r="C12" s="18">
        <v>48454</v>
      </c>
      <c r="D12" s="12" t="s">
        <v>0</v>
      </c>
      <c r="E12" s="31"/>
      <c r="F12" s="10"/>
      <c r="G12" s="2"/>
      <c r="H12" s="2"/>
    </row>
    <row r="13" spans="1:8" ht="93.6" x14ac:dyDescent="0.3">
      <c r="A13" s="41"/>
      <c r="B13" s="11" t="s">
        <v>9</v>
      </c>
      <c r="C13" s="18">
        <v>115590</v>
      </c>
      <c r="D13" s="12" t="s">
        <v>23</v>
      </c>
      <c r="E13" s="31"/>
      <c r="F13" s="10"/>
      <c r="G13" s="2"/>
      <c r="H13" s="2"/>
    </row>
    <row r="14" spans="1:8" x14ac:dyDescent="0.3">
      <c r="A14" s="41"/>
      <c r="B14" s="11" t="s">
        <v>10</v>
      </c>
      <c r="C14" s="18">
        <f>6000*2*12</f>
        <v>144000</v>
      </c>
      <c r="D14" s="12" t="s">
        <v>2</v>
      </c>
      <c r="E14" s="31"/>
      <c r="F14" s="10"/>
      <c r="G14" s="2"/>
      <c r="H14" s="2"/>
    </row>
    <row r="15" spans="1:8" x14ac:dyDescent="0.3">
      <c r="A15" s="41"/>
      <c r="B15" s="11" t="s">
        <v>11</v>
      </c>
      <c r="C15" s="8">
        <v>12000</v>
      </c>
      <c r="D15" s="12" t="s">
        <v>24</v>
      </c>
      <c r="E15" s="39"/>
      <c r="F15" s="10"/>
      <c r="G15" s="2"/>
      <c r="H15" s="2"/>
    </row>
    <row r="16" spans="1:8" ht="65.25" customHeight="1" x14ac:dyDescent="0.3">
      <c r="A16" s="41"/>
      <c r="B16" s="9" t="s">
        <v>13</v>
      </c>
      <c r="C16" s="8">
        <v>6410.1</v>
      </c>
      <c r="D16" s="12" t="s">
        <v>26</v>
      </c>
      <c r="E16" s="39"/>
      <c r="F16" s="13"/>
      <c r="G16" s="2"/>
      <c r="H16" s="2"/>
    </row>
    <row r="17" spans="1:8" ht="46.8" x14ac:dyDescent="0.3">
      <c r="A17" s="41"/>
      <c r="B17" s="11" t="s">
        <v>40</v>
      </c>
      <c r="C17" s="14">
        <v>8125.65</v>
      </c>
      <c r="D17" s="12" t="s">
        <v>25</v>
      </c>
      <c r="E17" s="39"/>
      <c r="F17" s="10"/>
      <c r="G17" s="2"/>
    </row>
    <row r="18" spans="1:8" ht="31.2" x14ac:dyDescent="0.3">
      <c r="A18" s="41"/>
      <c r="B18" s="11" t="s">
        <v>21</v>
      </c>
      <c r="C18" s="24">
        <v>19175</v>
      </c>
      <c r="D18" s="12" t="s">
        <v>22</v>
      </c>
      <c r="E18" s="39"/>
      <c r="F18" s="10"/>
      <c r="G18" s="2"/>
    </row>
    <row r="19" spans="1:8" x14ac:dyDescent="0.3">
      <c r="A19" s="41"/>
      <c r="B19" s="11" t="s">
        <v>15</v>
      </c>
      <c r="C19" s="14">
        <f>4695+4915</f>
        <v>9610</v>
      </c>
      <c r="D19" s="12" t="s">
        <v>27</v>
      </c>
      <c r="E19" s="39"/>
      <c r="F19" s="10"/>
      <c r="G19" s="2"/>
      <c r="H19" s="2"/>
    </row>
    <row r="20" spans="1:8" ht="36" customHeight="1" x14ac:dyDescent="0.3">
      <c r="A20" s="41"/>
      <c r="B20" s="11" t="s">
        <v>12</v>
      </c>
      <c r="C20" s="14">
        <v>2780</v>
      </c>
      <c r="D20" s="12" t="s">
        <v>28</v>
      </c>
      <c r="E20" s="39"/>
      <c r="F20" s="10"/>
      <c r="G20" s="2"/>
      <c r="H20" s="2"/>
    </row>
    <row r="21" spans="1:8" ht="41.25" customHeight="1" x14ac:dyDescent="0.3">
      <c r="A21" s="41"/>
      <c r="B21" s="11" t="s">
        <v>14</v>
      </c>
      <c r="C21" s="14">
        <f>475*2</f>
        <v>950</v>
      </c>
      <c r="D21" s="12" t="s">
        <v>28</v>
      </c>
      <c r="E21" s="39"/>
      <c r="F21" s="10"/>
      <c r="G21" s="2"/>
      <c r="H21" s="2"/>
    </row>
    <row r="22" spans="1:8" ht="114" customHeight="1" x14ac:dyDescent="0.3">
      <c r="A22" s="41"/>
      <c r="B22" s="28" t="s">
        <v>19</v>
      </c>
      <c r="C22" s="27">
        <v>21173</v>
      </c>
      <c r="D22" s="12" t="s">
        <v>0</v>
      </c>
      <c r="E22" s="13"/>
      <c r="F22" s="10"/>
      <c r="G22" s="2"/>
      <c r="H22" s="2"/>
    </row>
    <row r="23" spans="1:8" ht="30.75" customHeight="1" x14ac:dyDescent="0.3">
      <c r="A23" s="41"/>
      <c r="B23" s="15" t="s">
        <v>20</v>
      </c>
      <c r="C23" s="14">
        <f>0.1*SUM(C9:C22)</f>
        <v>69060.275000000009</v>
      </c>
      <c r="D23" s="12" t="s">
        <v>0</v>
      </c>
      <c r="E23" s="13"/>
      <c r="F23" s="38"/>
      <c r="G23" s="2"/>
      <c r="H23" s="2"/>
    </row>
    <row r="24" spans="1:8" ht="21" customHeight="1" x14ac:dyDescent="0.3">
      <c r="A24" s="25"/>
      <c r="B24" s="45" t="s">
        <v>17</v>
      </c>
      <c r="C24" s="45"/>
      <c r="D24" s="45"/>
      <c r="E24" s="45"/>
      <c r="F24" s="2"/>
      <c r="G24" s="2"/>
      <c r="H24" s="2"/>
    </row>
    <row r="25" spans="1:8" ht="30.75" customHeight="1" x14ac:dyDescent="0.3">
      <c r="A25" s="26"/>
      <c r="B25" s="12" t="s">
        <v>4</v>
      </c>
      <c r="C25" s="8" t="s">
        <v>44</v>
      </c>
      <c r="D25" s="7"/>
      <c r="E25" s="37"/>
      <c r="F25" s="2"/>
      <c r="G25" s="2"/>
      <c r="H25" s="2"/>
    </row>
    <row r="26" spans="1:8" ht="30.75" customHeight="1" x14ac:dyDescent="0.3">
      <c r="A26" s="32"/>
      <c r="B26" s="17" t="s">
        <v>30</v>
      </c>
      <c r="C26" s="30">
        <v>1239</v>
      </c>
      <c r="D26" s="7"/>
      <c r="E26" s="31"/>
      <c r="F26" s="2"/>
      <c r="G26" s="2"/>
      <c r="H26" s="2"/>
    </row>
    <row r="27" spans="1:8" ht="28.5" customHeight="1" x14ac:dyDescent="0.3">
      <c r="A27" s="32"/>
      <c r="B27" s="17" t="s">
        <v>31</v>
      </c>
      <c r="C27" s="30">
        <v>1230</v>
      </c>
      <c r="D27" s="7"/>
      <c r="E27" s="31"/>
      <c r="F27" s="2"/>
      <c r="G27" s="2"/>
      <c r="H27" s="2"/>
    </row>
    <row r="28" spans="1:8" ht="22.8" customHeight="1" x14ac:dyDescent="0.3">
      <c r="A28" s="32"/>
      <c r="B28" s="9" t="s">
        <v>32</v>
      </c>
      <c r="C28" s="33">
        <v>6235</v>
      </c>
      <c r="D28" s="4"/>
      <c r="E28" s="31"/>
      <c r="F28" s="2"/>
      <c r="G28" s="2"/>
      <c r="H28" s="2"/>
    </row>
    <row r="29" spans="1:8" ht="33.75" customHeight="1" x14ac:dyDescent="0.3">
      <c r="A29" s="32"/>
      <c r="B29" s="9" t="s">
        <v>34</v>
      </c>
      <c r="C29" s="33">
        <f>(5340*2)+(44327*2)</f>
        <v>99334</v>
      </c>
      <c r="D29" s="12"/>
      <c r="E29" s="31"/>
      <c r="F29" s="2"/>
      <c r="G29" s="2"/>
      <c r="H29" s="2"/>
    </row>
    <row r="30" spans="1:8" ht="24" customHeight="1" x14ac:dyDescent="0.3">
      <c r="A30" s="32"/>
      <c r="B30" s="9" t="s">
        <v>36</v>
      </c>
      <c r="C30" s="33">
        <v>5270</v>
      </c>
      <c r="D30" s="12"/>
      <c r="E30" s="31"/>
      <c r="F30" s="2"/>
      <c r="G30" s="2"/>
      <c r="H30" s="2"/>
    </row>
    <row r="31" spans="1:8" ht="20.399999999999999" customHeight="1" x14ac:dyDescent="0.3">
      <c r="A31" s="32"/>
      <c r="B31" s="9" t="s">
        <v>37</v>
      </c>
      <c r="C31" s="33">
        <v>10630</v>
      </c>
      <c r="D31" s="12"/>
      <c r="E31" s="31"/>
      <c r="F31" s="2"/>
      <c r="G31" s="2"/>
      <c r="H31" s="2"/>
    </row>
    <row r="32" spans="1:8" ht="21" customHeight="1" x14ac:dyDescent="0.3">
      <c r="A32" s="32"/>
      <c r="B32" s="11" t="s">
        <v>41</v>
      </c>
      <c r="C32" s="42">
        <f>15590*4</f>
        <v>62360</v>
      </c>
      <c r="D32" s="12"/>
      <c r="E32" s="31"/>
      <c r="F32" s="2"/>
      <c r="G32" s="2"/>
      <c r="H32" s="2"/>
    </row>
    <row r="33" spans="1:8" ht="69" customHeight="1" x14ac:dyDescent="0.3">
      <c r="A33" s="32"/>
      <c r="B33" s="9" t="s">
        <v>35</v>
      </c>
      <c r="C33" s="33">
        <v>6430</v>
      </c>
      <c r="D33" s="12"/>
      <c r="E33" s="31"/>
      <c r="F33" s="2"/>
      <c r="G33" s="2"/>
      <c r="H33" s="2"/>
    </row>
    <row r="34" spans="1:8" ht="35.25" customHeight="1" x14ac:dyDescent="0.3">
      <c r="A34" s="32"/>
      <c r="B34" s="9" t="s">
        <v>38</v>
      </c>
      <c r="C34" s="33">
        <v>2755</v>
      </c>
      <c r="D34" s="12"/>
      <c r="E34" s="31"/>
      <c r="F34" s="2"/>
      <c r="G34" s="2"/>
      <c r="H34" s="2"/>
    </row>
    <row r="35" spans="1:8" ht="32.25" customHeight="1" x14ac:dyDescent="0.3">
      <c r="A35" s="32"/>
      <c r="B35" s="40" t="s">
        <v>39</v>
      </c>
      <c r="C35" s="33">
        <f>(9.5+18.5)*945</f>
        <v>26460</v>
      </c>
      <c r="D35" s="33"/>
      <c r="E35" s="31"/>
      <c r="F35" s="2"/>
      <c r="G35" s="2"/>
      <c r="H35" s="2"/>
    </row>
    <row r="36" spans="1:8" ht="18.75" customHeight="1" x14ac:dyDescent="0.3">
      <c r="A36" s="32"/>
      <c r="B36" s="34" t="s">
        <v>33</v>
      </c>
      <c r="C36" s="33">
        <v>4889</v>
      </c>
      <c r="D36" s="7"/>
      <c r="E36" s="31"/>
      <c r="F36" s="2"/>
      <c r="G36" s="2"/>
      <c r="H36" s="2"/>
    </row>
    <row r="37" spans="1:8" ht="32.25" customHeight="1" x14ac:dyDescent="0.3">
      <c r="A37" s="32"/>
      <c r="B37" s="35" t="s">
        <v>45</v>
      </c>
      <c r="C37" s="36">
        <f>SUM(C26:C36)</f>
        <v>226832</v>
      </c>
      <c r="D37" s="16"/>
      <c r="E37" s="29"/>
      <c r="F37" s="22"/>
      <c r="G37" s="2"/>
      <c r="H37" s="2"/>
    </row>
    <row r="38" spans="1:8" ht="21" customHeight="1" x14ac:dyDescent="0.3">
      <c r="A38" s="46" t="s">
        <v>29</v>
      </c>
      <c r="B38" s="46"/>
      <c r="C38" s="46"/>
      <c r="D38" s="46"/>
      <c r="E38" s="46"/>
      <c r="F38" s="22"/>
      <c r="G38" s="2"/>
      <c r="H38" s="2"/>
    </row>
    <row r="39" spans="1:8" ht="18" customHeight="1" x14ac:dyDescent="0.3">
      <c r="A39" s="46"/>
      <c r="B39" s="46"/>
      <c r="C39" s="46"/>
      <c r="D39" s="46"/>
      <c r="E39" s="46"/>
      <c r="F39" s="22"/>
      <c r="G39" s="2"/>
      <c r="H39" s="2"/>
    </row>
  </sheetData>
  <autoFilter ref="A27:H39" xr:uid="{00000000-0009-0000-0000-000007000000}">
    <filterColumn colId="0">
      <colorFilter dxfId="1"/>
    </filterColumn>
  </autoFilter>
  <mergeCells count="5">
    <mergeCell ref="D1:E5"/>
    <mergeCell ref="A6:E6"/>
    <mergeCell ref="A7:E7"/>
    <mergeCell ref="B24:E24"/>
    <mergeCell ref="A38:E39"/>
  </mergeCells>
  <conditionalFormatting sqref="G9">
    <cfRule type="top10" dxfId="0" priority="4" percent="1" rank="10"/>
    <cfRule type="iconSet" priority="5">
      <iconSet iconSet="3Arrows">
        <cfvo type="percent" val="0"/>
        <cfvo type="percent" val="33"/>
        <cfvo type="percent" val="67"/>
      </iconSet>
    </cfRule>
  </conditionalFormatting>
  <pageMargins left="0.70866141732283472" right="0.70866141732283472" top="0.31496062992125984" bottom="0.31496062992125984" header="0.31496062992125984" footer="0.31496062992125984"/>
  <pageSetup paperSize="9" scale="60" fitToHeight="0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span" xr2:uid="{00000000-0003-0000-07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'2.8'!G9:G9</xm:f>
              <xm:sqref>H9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2023-05-29T02:25:02Z</dcterms:modified>
</cp:coreProperties>
</file>