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48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'2.8'!$6:$6</definedName>
  </definedNames>
  <calcPr calcId="152511"/>
</workbook>
</file>

<file path=xl/calcChain.xml><?xml version="1.0" encoding="utf-8"?>
<calcChain xmlns="http://schemas.openxmlformats.org/spreadsheetml/2006/main">
  <c r="D53" i="12" l="1"/>
  <c r="D25" i="12"/>
  <c r="D66" i="12"/>
  <c r="D67" i="12" s="1"/>
  <c r="D68" i="12" s="1"/>
  <c r="D34" i="12" l="1"/>
  <c r="D37" i="12"/>
  <c r="D44" i="12" l="1"/>
  <c r="D41" i="12"/>
  <c r="D38" i="12"/>
  <c r="D35" i="12"/>
  <c r="D33" i="12"/>
  <c r="D32" i="12"/>
  <c r="D17" i="12"/>
  <c r="D14" i="12" l="1"/>
  <c r="G87" i="12" l="1"/>
  <c r="F86" i="12"/>
  <c r="F85" i="12"/>
  <c r="F87" i="12" s="1"/>
  <c r="E87" i="12" l="1"/>
  <c r="D87" i="12"/>
  <c r="D28" i="5" l="1"/>
</calcChain>
</file>

<file path=xl/sharedStrings.xml><?xml version="1.0" encoding="utf-8"?>
<sst xmlns="http://schemas.openxmlformats.org/spreadsheetml/2006/main" count="1039" uniqueCount="407">
  <si>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</si>
  <si>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</si>
  <si>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</si>
  <si>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</si>
  <si>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</si>
  <si>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</si>
  <si>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</si>
  <si>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</si>
  <si>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</si>
  <si>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</si>
  <si>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</si>
  <si>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</si>
  <si>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</si>
  <si>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</si>
  <si>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</si>
  <si>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</si>
  <si>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</si>
  <si>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</si>
  <si>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</si>
  <si>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</si>
  <si>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</si>
  <si>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</si>
  <si>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</si>
  <si>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</si>
  <si>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</si>
  <si>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</si>
  <si>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</si>
  <si>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</si>
  <si>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</si>
  <si>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</si>
  <si>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</si>
  <si>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</si>
  <si>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</si>
  <si>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</si>
  <si>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</si>
  <si>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</si>
  <si>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</si>
  <si>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</si>
  <si>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</si>
  <si>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</si>
  <si>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</si>
  <si>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</si>
  <si>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</si>
  <si>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</si>
  <si>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</si>
  <si>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</si>
  <si>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</si>
  <si>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</si>
  <si>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</si>
  <si>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</si>
  <si>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</si>
  <si>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</si>
  <si>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</si>
  <si>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</si>
  <si>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</si>
  <si>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</si>
  <si>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</si>
  <si>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</si>
  <si>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</si>
  <si>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</si>
  <si>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</si>
  <si>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</si>
  <si>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</si>
  <si>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</si>
  <si>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</si>
  <si>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</si>
  <si>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</si>
  <si>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</si>
  <si>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</si>
  <si>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</si>
  <si>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</si>
  <si>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</si>
  <si>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</si>
  <si>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</si>
  <si>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</si>
  <si>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</si>
  <si>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</si>
  <si>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</si>
  <si>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</si>
  <si>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</si>
  <si>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</si>
  <si>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</si>
  <si>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</si>
  <si>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</si>
  <si>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</si>
  <si>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</si>
  <si>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</si>
  <si>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</si>
  <si>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</si>
  <si>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</si>
  <si>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</si>
  <si>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</si>
  <si>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</si>
  <si>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</si>
  <si>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</si>
  <si>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</si>
  <si>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</si>
  <si>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</si>
  <si>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</si>
  <si>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</si>
  <si>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</si>
  <si>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</si>
  <si>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</si>
  <si>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</si>
  <si>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</si>
  <si>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</si>
  <si>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</si>
  <si>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</si>
  <si>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</si>
  <si>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</si>
  <si>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</si>
  <si>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</si>
  <si>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</si>
  <si>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</si>
  <si>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</si>
  <si>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</si>
  <si>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</si>
  <si>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</si>
  <si>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</si>
  <si>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</si>
  <si>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</si>
  <si>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</si>
  <si>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</si>
  <si>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</si>
  <si>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</si>
  <si>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</si>
  <si>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</si>
  <si>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</si>
  <si>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</si>
  <si>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</si>
  <si>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</si>
  <si>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</si>
  <si>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</si>
  <si>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</si>
  <si>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</si>
  <si>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</si>
  <si>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</si>
  <si>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</si>
  <si>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</si>
  <si>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</si>
  <si>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</si>
  <si>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</si>
  <si>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</si>
  <si>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</si>
  <si>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</si>
  <si>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</si>
  <si>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</si>
  <si>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</si>
  <si>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</si>
  <si>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</si>
  <si>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</si>
  <si>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</si>
  <si>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</si>
  <si>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</si>
  <si>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</si>
  <si>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</si>
  <si>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</si>
  <si>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</si>
  <si>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</si>
  <si>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</si>
  <si>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</si>
  <si>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</si>
  <si>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</si>
  <si>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</si>
  <si>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</si>
  <si>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</si>
  <si>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</si>
  <si>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</si>
  <si>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</si>
  <si>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</si>
  <si>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</si>
  <si>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</si>
  <si>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</si>
  <si>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</si>
  <si>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</si>
  <si>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</si>
  <si>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</si>
  <si>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</si>
  <si>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</si>
  <si>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</si>
  <si>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</si>
  <si>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</si>
  <si>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</si>
  <si>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</si>
  <si>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</si>
  <si>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</si>
  <si>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</si>
  <si>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</si>
  <si>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</si>
  <si>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</si>
  <si>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</si>
  <si>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</si>
  <si>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</si>
  <si>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</si>
  <si>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</si>
  <si>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</si>
  <si>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</si>
  <si>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</si>
  <si>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</si>
  <si>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</si>
  <si>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</si>
  <si>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</si>
  <si>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</si>
  <si>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</si>
  <si>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</si>
  <si>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</si>
  <si>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44.</t>
  </si>
  <si>
    <t>45.</t>
  </si>
  <si>
    <t>Информация о наличии претензий по качеству предоставленных коммунальных услуг</t>
  </si>
  <si>
    <t>46.</t>
  </si>
  <si>
    <t>47.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</si>
  <si>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</si>
  <si>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</si>
  <si>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</si>
  <si>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</si>
  <si>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48.</t>
  </si>
  <si>
    <t>49.</t>
  </si>
  <si>
    <t>50.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</si>
  <si>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</si>
  <si>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</si>
  <si>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</si>
  <si>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</si>
  <si>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</si>
  <si>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</si>
  <si>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</si>
  <si>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</si>
  <si>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</si>
  <si>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</si>
  <si>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</si>
  <si>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</si>
  <si>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</si>
  <si>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</si>
  <si>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</si>
  <si>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</si>
  <si>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</si>
  <si>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</si>
  <si>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</si>
  <si>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</si>
  <si>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</si>
  <si>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</si>
  <si>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</si>
  <si>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</si>
  <si>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</si>
  <si>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</si>
  <si>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</si>
  <si>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</si>
  <si>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</si>
  <si>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</si>
  <si>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</si>
  <si>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</si>
  <si>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</si>
  <si>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</si>
  <si>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</si>
  <si>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</si>
  <si>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</si>
  <si>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</si>
  <si>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</si>
  <si>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</si>
  <si>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</si>
  <si>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</si>
  <si>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</si>
  <si>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</si>
  <si>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</si>
  <si>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</si>
  <si>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</si>
  <si>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</si>
  <si>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</si>
  <si>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</si>
  <si>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</si>
  <si>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</si>
  <si>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</si>
  <si>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</si>
  <si>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</si>
  <si>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</si>
  <si>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</si>
  <si>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</si>
  <si>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</si>
  <si>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</si>
  <si>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</si>
  <si>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</si>
  <si>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 xml:space="preserve"> 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</si>
  <si>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</si>
  <si>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</si>
  <si>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</si>
  <si>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</si>
  <si>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</si>
  <si>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</si>
  <si>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</si>
  <si>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</si>
  <si>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</si>
  <si>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</si>
  <si>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г. Иркутск, ул. Костычева, 27/7</t>
  </si>
  <si>
    <t>Монолитные</t>
  </si>
  <si>
    <t>Мегаполис телеком</t>
  </si>
  <si>
    <t>Протокол общего собрания собственников ог 05.03.2015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</si>
  <si>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</si>
  <si>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</si>
  <si>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</si>
  <si>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</si>
  <si>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</si>
  <si>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</si>
  <si>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</si>
  <si>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</si>
  <si>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</si>
  <si>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Высокий</t>
  </si>
  <si>
    <t>АО Сиб телеком</t>
  </si>
  <si>
    <t>38./2015</t>
  </si>
  <si>
    <t>ИНН: 3811074400</t>
  </si>
  <si>
    <t>16/009</t>
  </si>
  <si>
    <t>ПАО "Ростелеком"</t>
  </si>
  <si>
    <t>Наименование работ и услуг</t>
  </si>
  <si>
    <t>Стоимость, руб.</t>
  </si>
  <si>
    <t>Содержание придомовой территорории</t>
  </si>
  <si>
    <t>7153 руб. в месяц</t>
  </si>
  <si>
    <t>Уборка лестничных клеток</t>
  </si>
  <si>
    <t>9230 руб в месяц</t>
  </si>
  <si>
    <t>Освещение мест общего пользования</t>
  </si>
  <si>
    <t>по показаниям прибора учета МОП</t>
  </si>
  <si>
    <t>Аварийно-диспетчерская служба</t>
  </si>
  <si>
    <t>Вывоз твердых бытовых отходов</t>
  </si>
  <si>
    <t>по факту с учетом крупногабаритного мусора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</si>
  <si>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</si>
  <si>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</si>
  <si>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Промывка системы отопления перед запуском (пробный пуск)</t>
  </si>
  <si>
    <t>перед  отопительным периодом</t>
  </si>
  <si>
    <t>Дезинсекция подвальных помещений</t>
  </si>
  <si>
    <t>Содержание лифтового оборудования</t>
  </si>
  <si>
    <t>Подготовка лифтов к ежегодному ТО</t>
  </si>
  <si>
    <t>6000руб./шт.</t>
  </si>
  <si>
    <t>Биллинг прибора учета тепловой энергии(снятие показаний, обработка и согласование с ООО "Иркутскэнергосбыт")</t>
  </si>
  <si>
    <t>600 руб. в месяц</t>
  </si>
  <si>
    <t>Скашивание травы</t>
  </si>
  <si>
    <t xml:space="preserve">Прочие расходы (договора управления,канцтовары и т. д.), </t>
  </si>
  <si>
    <t>по договору 7050 руб. за один лифт</t>
  </si>
  <si>
    <t>Примечание, периодичность выполнения работ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</si>
  <si>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</si>
  <si>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Ежеквартально</t>
  </si>
  <si>
    <t xml:space="preserve"> 21.1</t>
  </si>
  <si>
    <t xml:space="preserve"> 21.2</t>
  </si>
  <si>
    <t xml:space="preserve"> 21.3</t>
  </si>
  <si>
    <t xml:space="preserve"> 21.4</t>
  </si>
  <si>
    <t xml:space="preserve"> 21.5</t>
  </si>
  <si>
    <t xml:space="preserve"> 21.6</t>
  </si>
  <si>
    <t xml:space="preserve"> 21.7</t>
  </si>
  <si>
    <t xml:space="preserve"> 21.8</t>
  </si>
  <si>
    <t xml:space="preserve"> 21.9</t>
  </si>
  <si>
    <t xml:space="preserve"> 21.10</t>
  </si>
  <si>
    <t xml:space="preserve"> 21.11</t>
  </si>
  <si>
    <t xml:space="preserve"> 21.12</t>
  </si>
  <si>
    <t xml:space="preserve"> 21.13</t>
  </si>
  <si>
    <t xml:space="preserve"> 21.14</t>
  </si>
  <si>
    <t xml:space="preserve"> 21.15</t>
  </si>
  <si>
    <t xml:space="preserve"> 21.16</t>
  </si>
  <si>
    <t xml:space="preserve"> 21.17</t>
  </si>
  <si>
    <t xml:space="preserve"> 21.18</t>
  </si>
  <si>
    <t xml:space="preserve"> 21.19</t>
  </si>
  <si>
    <t xml:space="preserve"> 21.20</t>
  </si>
  <si>
    <t xml:space="preserve"> 21.21</t>
  </si>
  <si>
    <t xml:space="preserve"> 21.22</t>
  </si>
  <si>
    <t xml:space="preserve"> 21.23</t>
  </si>
  <si>
    <t xml:space="preserve"> 21.28</t>
  </si>
  <si>
    <t xml:space="preserve"> 21.29</t>
  </si>
  <si>
    <t xml:space="preserve"> 21.30</t>
  </si>
  <si>
    <t xml:space="preserve"> 21.31</t>
  </si>
  <si>
    <t xml:space="preserve"> 21.32</t>
  </si>
  <si>
    <t xml:space="preserve"> 21.33</t>
  </si>
  <si>
    <t xml:space="preserve">Согласовано:  </t>
  </si>
  <si>
    <t>Совет МКД</t>
  </si>
  <si>
    <t>Утверждаю                               генеральный директор                       ООО "УК "Прибайкальская"                       Н. Н. Орленко</t>
  </si>
  <si>
    <t>Вознаграждение управляющей организации 10 %</t>
  </si>
  <si>
    <t>Форма 2.8. Отчет об исполнении ООО "УК "Прибайкальская" договора управления смет доходов и расходов МКД ул. Костычева, 27/7</t>
  </si>
  <si>
    <t xml:space="preserve">  </t>
  </si>
  <si>
    <t>июль, сентябрь</t>
  </si>
  <si>
    <t>Генеральная уборка подъезда</t>
  </si>
  <si>
    <t>Доставка и разгрузка земли для клумб</t>
  </si>
  <si>
    <t>Учёт оплат поставщикам коммунальных ресурсов в разрезе многоквартирных домов и коммунальных услуг не ведётся</t>
  </si>
  <si>
    <t xml:space="preserve"> 21.24</t>
  </si>
  <si>
    <t xml:space="preserve"> 21.25</t>
  </si>
  <si>
    <t xml:space="preserve"> 21.26</t>
  </si>
  <si>
    <t xml:space="preserve"> 21.27</t>
  </si>
  <si>
    <t>Остаток средст за 2016 г.("-" перерасход)</t>
  </si>
  <si>
    <t>Сумма расходов за 2017 г</t>
  </si>
  <si>
    <t>Остаток средств на конец периода  учетом остатков 2016 г.</t>
  </si>
  <si>
    <t>Вывоз новогодней елки 2017 г</t>
  </si>
  <si>
    <t>Установка новогодней елки 2018 г.</t>
  </si>
  <si>
    <t>1 шт</t>
  </si>
  <si>
    <t>Замена светодиодных светильников с фотоаккустическим датчиком  на 13 этаже</t>
  </si>
  <si>
    <t xml:space="preserve">Уборка повального помещения от фекалий </t>
  </si>
  <si>
    <t>Очистка придомовой территории (стоянки) от 
слежавшегося снега с привлечением спец. техники</t>
  </si>
  <si>
    <t>Изготовление покраска и установка вазонов 16 шт.</t>
  </si>
  <si>
    <t>434 руб 1шт</t>
  </si>
  <si>
    <t xml:space="preserve">Очистка и покраска ограждений контейнерной площадки </t>
  </si>
  <si>
    <t xml:space="preserve">Установка бетонной клумбы </t>
  </si>
  <si>
    <t>Покупка коврового покрытия в подъезд</t>
  </si>
  <si>
    <t xml:space="preserve">Косметический ремонт 2-х подъездов 1-го этажа </t>
  </si>
  <si>
    <t xml:space="preserve">Замена поэтажных светильников в кол-ве 5 штук и 4-х выключателей </t>
  </si>
  <si>
    <t>Ремонт предподъездного козырька (герменизация стыка)</t>
  </si>
  <si>
    <t>Покупка украшений и гирлянды для новогодней елки</t>
  </si>
  <si>
    <t>Замена ручки на алюминиевой двери пр входе в подъезд</t>
  </si>
  <si>
    <t>Ремонт и регулировка дверей из алюминиевого профиля (март)</t>
  </si>
  <si>
    <t>Ремонт и регулировка дверей из алюминиевого профиля (ноябрь)</t>
  </si>
  <si>
    <t>Замена доводчика на алюминиевой двери 16 эт.</t>
  </si>
  <si>
    <t xml:space="preserve"> 21.34</t>
  </si>
  <si>
    <t xml:space="preserve"> 21.35</t>
  </si>
  <si>
    <t xml:space="preserve"> 21.36</t>
  </si>
  <si>
    <t>Подготовка и сдача теплового пункта к отопительному периоду 2015-2016 гг.</t>
  </si>
  <si>
    <t xml:space="preserve"> 21.37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</si>
</sst>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9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vertical="center" wrapText="1"/>
    </xf>
    <xf numFmtId="164" fontId="9" fillId="2" borderId="20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9" fontId="9" fillId="3" borderId="1" xfId="0" applyNumberFormat="1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164" fontId="9" fillId="3" borderId="20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13" fillId="0" borderId="0" xfId="0" applyFont="1" applyBorder="1" applyAlignment="1">
      <alignment wrapText="1"/>
    </xf>
    <xf numFmtId="0" fontId="14" fillId="0" borderId="0" xfId="0" applyFont="1" applyBorder="1" applyAlignment="1">
      <alignment wrapText="1"/>
    </xf>
    <xf numFmtId="0" fontId="13" fillId="0" borderId="0" xfId="0" applyFont="1" applyAlignment="1">
      <alignment horizontal="left" vertical="top" wrapText="1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wrapText="1"/>
    </xf>
    <xf numFmtId="0" fontId="13" fillId="0" borderId="0" xfId="0" applyFont="1" applyBorder="1" applyAlignment="1">
      <alignment horizontal="left" wrapText="1"/>
    </xf>
    <xf numFmtId="0" fontId="1" fillId="0" borderId="0" xfId="0" applyFont="1" applyAlignment="1">
      <alignment vertical="top" wrapText="1"/>
    </xf>
    <xf numFmtId="2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" fontId="4" fillId="0" borderId="2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_sobraniya_kostyicheva_27-7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sobraniya_kostyicheva_27-7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opLeftCell="A16"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91" t="s">
        <v>132</v>
      </c>
      <c r="B1" s="91"/>
      <c r="C1" s="91"/>
      <c r="D1" s="91"/>
    </row>
    <row r="2" spans="1:4" s="14" customFormat="1" x14ac:dyDescent="0.25"/>
    <row r="3" spans="1:4" s="14" customFormat="1" x14ac:dyDescent="0.25">
      <c r="A3" s="92" t="s">
        <v>14</v>
      </c>
      <c r="B3" s="92"/>
      <c r="C3" s="92"/>
      <c r="D3" s="92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42825</v>
      </c>
    </row>
    <row r="7" spans="1:4" s="6" customFormat="1" ht="18.75" customHeight="1" x14ac:dyDescent="0.25">
      <c r="A7" s="90" t="s">
        <v>15</v>
      </c>
      <c r="B7" s="90"/>
      <c r="C7" s="90"/>
      <c r="D7" s="90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2" t="s">
        <v>218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2" t="s">
        <v>17</v>
      </c>
    </row>
    <row r="10" spans="1:4" s="6" customFormat="1" ht="20.25" customHeight="1" x14ac:dyDescent="0.25">
      <c r="A10" s="90" t="s">
        <v>39</v>
      </c>
      <c r="B10" s="90"/>
      <c r="C10" s="90"/>
      <c r="D10" s="90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219</v>
      </c>
    </row>
    <row r="12" spans="1:4" s="6" customFormat="1" ht="30" customHeight="1" x14ac:dyDescent="0.25">
      <c r="A12" s="90" t="s">
        <v>19</v>
      </c>
      <c r="B12" s="90"/>
      <c r="C12" s="90"/>
      <c r="D12" s="90"/>
    </row>
    <row r="13" spans="1:4" s="6" customFormat="1" ht="35.25" customHeight="1" x14ac:dyDescent="0.25">
      <c r="A13" s="4" t="s">
        <v>136</v>
      </c>
      <c r="B13" s="7" t="s">
        <v>40</v>
      </c>
      <c r="C13" s="5" t="s">
        <v>5</v>
      </c>
      <c r="D13" s="5" t="s">
        <v>291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2013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220</v>
      </c>
    </row>
    <row r="17" spans="1:7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16</v>
      </c>
    </row>
    <row r="18" spans="1:7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16</v>
      </c>
    </row>
    <row r="19" spans="1:7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1</v>
      </c>
    </row>
    <row r="20" spans="1:7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1</v>
      </c>
    </row>
    <row r="21" spans="1:7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2</v>
      </c>
    </row>
    <row r="22" spans="1:7" s="6" customFormat="1" ht="20.100000000000001" customHeight="1" x14ac:dyDescent="0.25">
      <c r="A22" s="4" t="s">
        <v>149</v>
      </c>
      <c r="B22" s="3" t="s">
        <v>140</v>
      </c>
      <c r="C22" s="8"/>
      <c r="D22" s="8">
        <v>97</v>
      </c>
    </row>
    <row r="23" spans="1:7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97</v>
      </c>
    </row>
    <row r="24" spans="1:7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7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7698.4</v>
      </c>
    </row>
    <row r="26" spans="1:7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5689.6</v>
      </c>
    </row>
    <row r="27" spans="1:7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  <c r="F27" s="89"/>
      <c r="G27" s="60"/>
    </row>
    <row r="28" spans="1:7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2008.7999999999993</v>
      </c>
      <c r="F28" s="89"/>
      <c r="G28" s="60"/>
    </row>
    <row r="29" spans="1:7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231</v>
      </c>
    </row>
    <row r="30" spans="1:7" s="6" customFormat="1" ht="30" customHeight="1" x14ac:dyDescent="0.25">
      <c r="A30" s="4" t="s">
        <v>160</v>
      </c>
      <c r="B30" s="3" t="s">
        <v>157</v>
      </c>
      <c r="C30" s="5" t="s">
        <v>7</v>
      </c>
      <c r="D30" s="5" t="s">
        <v>221</v>
      </c>
    </row>
    <row r="31" spans="1:7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221</v>
      </c>
    </row>
    <row r="32" spans="1:7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222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/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304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90" t="s">
        <v>30</v>
      </c>
      <c r="B37" s="90"/>
      <c r="C37" s="90"/>
      <c r="D37" s="90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3" t="s">
        <v>223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3" t="s">
        <v>224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3" t="s">
        <v>224</v>
      </c>
    </row>
    <row r="41" spans="1:4" s="6" customFormat="1" x14ac:dyDescent="0.25"/>
  </sheetData>
  <mergeCells count="7">
    <mergeCell ref="F27:F28"/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99" t="s">
        <v>83</v>
      </c>
      <c r="B1" s="99"/>
      <c r="C1" s="99"/>
      <c r="D1" s="99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5">
        <v>42825</v>
      </c>
    </row>
    <row r="5" spans="1:4" s="6" customFormat="1" ht="20.100000000000001" customHeight="1" x14ac:dyDescent="0.25">
      <c r="A5" s="90" t="s">
        <v>41</v>
      </c>
      <c r="B5" s="90"/>
      <c r="C5" s="90"/>
      <c r="D5" s="90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232</v>
      </c>
    </row>
    <row r="7" spans="1:4" s="6" customFormat="1" ht="20.100000000000001" customHeight="1" x14ac:dyDescent="0.25">
      <c r="A7" s="90" t="s">
        <v>173</v>
      </c>
      <c r="B7" s="90"/>
      <c r="C7" s="90"/>
      <c r="D7" s="90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225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292</v>
      </c>
    </row>
    <row r="10" spans="1:4" s="6" customFormat="1" ht="20.100000000000001" customHeight="1" x14ac:dyDescent="0.25">
      <c r="A10" s="90" t="s">
        <v>84</v>
      </c>
      <c r="B10" s="90"/>
      <c r="C10" s="90"/>
      <c r="D10" s="90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229</v>
      </c>
    </row>
    <row r="12" spans="1:4" s="6" customFormat="1" ht="20.100000000000001" customHeight="1" x14ac:dyDescent="0.25">
      <c r="A12" s="93" t="s">
        <v>44</v>
      </c>
      <c r="B12" s="93"/>
      <c r="C12" s="93"/>
      <c r="D12" s="93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233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230</v>
      </c>
    </row>
    <row r="15" spans="1:4" s="6" customFormat="1" ht="20.100000000000001" customHeight="1" x14ac:dyDescent="0.25">
      <c r="A15" s="93" t="s">
        <v>47</v>
      </c>
      <c r="B15" s="93"/>
      <c r="C15" s="93"/>
      <c r="D15" s="93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544.79999999999995</v>
      </c>
    </row>
    <row r="17" spans="1:4" s="6" customFormat="1" ht="20.100000000000001" customHeight="1" x14ac:dyDescent="0.25">
      <c r="A17" s="90" t="s">
        <v>49</v>
      </c>
      <c r="B17" s="90"/>
      <c r="C17" s="90"/>
      <c r="D17" s="90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234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thickBot="1" x14ac:dyDescent="0.3">
      <c r="A20" s="97" t="s">
        <v>85</v>
      </c>
      <c r="B20" s="97"/>
      <c r="C20" s="97"/>
      <c r="D20" s="97"/>
    </row>
    <row r="21" spans="1:4" s="6" customFormat="1" ht="20.100000000000001" customHeight="1" x14ac:dyDescent="0.25">
      <c r="A21" s="94" t="s">
        <v>146</v>
      </c>
      <c r="B21" s="56" t="s">
        <v>52</v>
      </c>
      <c r="C21" s="27" t="s">
        <v>5</v>
      </c>
      <c r="D21" s="28">
        <v>1</v>
      </c>
    </row>
    <row r="22" spans="1:4" s="6" customFormat="1" ht="20.100000000000001" customHeight="1" x14ac:dyDescent="0.25">
      <c r="A22" s="95"/>
      <c r="B22" s="3" t="s">
        <v>53</v>
      </c>
      <c r="C22" s="5" t="s">
        <v>5</v>
      </c>
      <c r="D22" s="51" t="s">
        <v>282</v>
      </c>
    </row>
    <row r="23" spans="1:4" s="6" customFormat="1" ht="20.100000000000001" customHeight="1" thickBot="1" x14ac:dyDescent="0.3">
      <c r="A23" s="96"/>
      <c r="B23" s="45" t="s">
        <v>54</v>
      </c>
      <c r="C23" s="31" t="s">
        <v>5</v>
      </c>
      <c r="D23" s="32">
        <v>2013</v>
      </c>
    </row>
    <row r="24" spans="1:4" s="6" customFormat="1" ht="20.100000000000001" customHeight="1" x14ac:dyDescent="0.25">
      <c r="A24" s="94">
        <v>12</v>
      </c>
      <c r="B24" s="56" t="s">
        <v>52</v>
      </c>
      <c r="C24" s="27" t="s">
        <v>5</v>
      </c>
      <c r="D24" s="28">
        <v>2</v>
      </c>
    </row>
    <row r="25" spans="1:4" s="6" customFormat="1" ht="20.100000000000001" customHeight="1" x14ac:dyDescent="0.25">
      <c r="A25" s="95"/>
      <c r="B25" s="3" t="s">
        <v>53</v>
      </c>
      <c r="C25" s="5" t="s">
        <v>5</v>
      </c>
      <c r="D25" s="51" t="s">
        <v>282</v>
      </c>
    </row>
    <row r="26" spans="1:4" s="6" customFormat="1" ht="20.100000000000001" customHeight="1" thickBot="1" x14ac:dyDescent="0.3">
      <c r="A26" s="96"/>
      <c r="B26" s="45" t="s">
        <v>54</v>
      </c>
      <c r="C26" s="31" t="s">
        <v>5</v>
      </c>
      <c r="D26" s="32">
        <v>2013</v>
      </c>
    </row>
    <row r="27" spans="1:4" s="6" customFormat="1" ht="20.100000000000001" customHeight="1" thickBot="1" x14ac:dyDescent="0.3">
      <c r="A27" s="98" t="s">
        <v>55</v>
      </c>
      <c r="B27" s="98"/>
      <c r="C27" s="98"/>
      <c r="D27" s="98"/>
    </row>
    <row r="28" spans="1:4" s="6" customFormat="1" ht="20.100000000000001" customHeight="1" x14ac:dyDescent="0.25">
      <c r="A28" s="94">
        <v>13</v>
      </c>
      <c r="B28" s="56" t="s">
        <v>56</v>
      </c>
      <c r="C28" s="27" t="s">
        <v>5</v>
      </c>
      <c r="D28" s="28" t="s">
        <v>285</v>
      </c>
    </row>
    <row r="29" spans="1:4" s="6" customFormat="1" ht="20.100000000000001" customHeight="1" x14ac:dyDescent="0.25">
      <c r="A29" s="95"/>
      <c r="B29" s="7" t="s">
        <v>57</v>
      </c>
      <c r="C29" s="5" t="s">
        <v>5</v>
      </c>
      <c r="D29" s="29" t="s">
        <v>286</v>
      </c>
    </row>
    <row r="30" spans="1:4" s="6" customFormat="1" ht="36.75" customHeight="1" x14ac:dyDescent="0.25">
      <c r="A30" s="95"/>
      <c r="B30" s="3" t="s">
        <v>58</v>
      </c>
      <c r="C30" s="5" t="s">
        <v>5</v>
      </c>
      <c r="D30" s="51" t="s">
        <v>287</v>
      </c>
    </row>
    <row r="31" spans="1:4" s="6" customFormat="1" ht="20.100000000000001" customHeight="1" x14ac:dyDescent="0.25">
      <c r="A31" s="95"/>
      <c r="B31" s="3" t="s">
        <v>59</v>
      </c>
      <c r="C31" s="5" t="s">
        <v>5</v>
      </c>
      <c r="D31" s="51" t="s">
        <v>288</v>
      </c>
    </row>
    <row r="32" spans="1:4" s="6" customFormat="1" ht="20.100000000000001" customHeight="1" x14ac:dyDescent="0.25">
      <c r="A32" s="95"/>
      <c r="B32" s="3" t="s">
        <v>60</v>
      </c>
      <c r="C32" s="5" t="s">
        <v>5</v>
      </c>
      <c r="D32" s="43">
        <v>41561</v>
      </c>
    </row>
    <row r="33" spans="1:4" s="6" customFormat="1" ht="20.100000000000001" customHeight="1" thickBot="1" x14ac:dyDescent="0.3">
      <c r="A33" s="96"/>
      <c r="B33" s="59" t="s">
        <v>61</v>
      </c>
      <c r="C33" s="31" t="s">
        <v>5</v>
      </c>
      <c r="D33" s="43">
        <v>43636</v>
      </c>
    </row>
    <row r="34" spans="1:4" ht="35.25" customHeight="1" x14ac:dyDescent="0.25">
      <c r="A34" s="94">
        <v>14</v>
      </c>
      <c r="B34" s="56" t="s">
        <v>56</v>
      </c>
      <c r="C34" s="27" t="s">
        <v>5</v>
      </c>
      <c r="D34" s="28" t="s">
        <v>256</v>
      </c>
    </row>
    <row r="35" spans="1:4" x14ac:dyDescent="0.25">
      <c r="A35" s="95"/>
      <c r="B35" s="7" t="s">
        <v>57</v>
      </c>
      <c r="C35" s="5" t="s">
        <v>5</v>
      </c>
      <c r="D35" s="29" t="s">
        <v>286</v>
      </c>
    </row>
    <row r="36" spans="1:4" ht="31.5" x14ac:dyDescent="0.25">
      <c r="A36" s="95"/>
      <c r="B36" s="3" t="s">
        <v>58</v>
      </c>
      <c r="C36" s="5" t="s">
        <v>5</v>
      </c>
      <c r="D36" s="51" t="s">
        <v>289</v>
      </c>
    </row>
    <row r="37" spans="1:4" ht="15.75" customHeight="1" x14ac:dyDescent="0.25">
      <c r="A37" s="95"/>
      <c r="B37" s="3" t="s">
        <v>59</v>
      </c>
      <c r="C37" s="5" t="s">
        <v>5</v>
      </c>
      <c r="D37" s="51" t="s">
        <v>251</v>
      </c>
    </row>
    <row r="38" spans="1:4" x14ac:dyDescent="0.25">
      <c r="A38" s="95"/>
      <c r="B38" s="3" t="s">
        <v>60</v>
      </c>
      <c r="C38" s="5" t="s">
        <v>5</v>
      </c>
      <c r="D38" s="43">
        <v>41557</v>
      </c>
    </row>
    <row r="39" spans="1:4" ht="15.75" customHeight="1" thickBot="1" x14ac:dyDescent="0.3">
      <c r="A39" s="96"/>
      <c r="B39" s="59" t="s">
        <v>61</v>
      </c>
      <c r="C39" s="31" t="s">
        <v>5</v>
      </c>
      <c r="D39" s="37">
        <v>43678</v>
      </c>
    </row>
    <row r="40" spans="1:4" x14ac:dyDescent="0.25">
      <c r="A40" s="94">
        <v>15</v>
      </c>
      <c r="B40" s="56" t="s">
        <v>56</v>
      </c>
      <c r="C40" s="27" t="s">
        <v>5</v>
      </c>
      <c r="D40" s="28" t="s">
        <v>267</v>
      </c>
    </row>
    <row r="41" spans="1:4" ht="15.75" customHeight="1" x14ac:dyDescent="0.25">
      <c r="A41" s="95"/>
      <c r="B41" s="7" t="s">
        <v>57</v>
      </c>
      <c r="C41" s="5" t="s">
        <v>5</v>
      </c>
      <c r="D41" s="29" t="s">
        <v>286</v>
      </c>
    </row>
    <row r="42" spans="1:4" ht="31.5" x14ac:dyDescent="0.25">
      <c r="A42" s="95"/>
      <c r="B42" s="3" t="s">
        <v>58</v>
      </c>
      <c r="C42" s="5" t="s">
        <v>5</v>
      </c>
      <c r="D42" s="51" t="s">
        <v>289</v>
      </c>
    </row>
    <row r="43" spans="1:4" ht="15.75" customHeight="1" x14ac:dyDescent="0.25">
      <c r="A43" s="95"/>
      <c r="B43" s="3" t="s">
        <v>59</v>
      </c>
      <c r="C43" s="5" t="s">
        <v>5</v>
      </c>
      <c r="D43" s="51" t="s">
        <v>290</v>
      </c>
    </row>
    <row r="44" spans="1:4" x14ac:dyDescent="0.25">
      <c r="A44" s="95"/>
      <c r="B44" s="3" t="s">
        <v>60</v>
      </c>
      <c r="C44" s="5" t="s">
        <v>5</v>
      </c>
      <c r="D44" s="43">
        <v>41557</v>
      </c>
    </row>
    <row r="45" spans="1:4" ht="15.75" customHeight="1" thickBot="1" x14ac:dyDescent="0.3">
      <c r="A45" s="96"/>
      <c r="B45" s="59" t="s">
        <v>61</v>
      </c>
      <c r="C45" s="31" t="s">
        <v>5</v>
      </c>
      <c r="D45" s="37"/>
    </row>
    <row r="46" spans="1:4" ht="15.75" customHeight="1" x14ac:dyDescent="0.25">
      <c r="A46" s="93" t="s">
        <v>62</v>
      </c>
      <c r="B46" s="93"/>
      <c r="C46" s="93"/>
      <c r="D46" s="93"/>
    </row>
    <row r="47" spans="1:4" x14ac:dyDescent="0.25">
      <c r="A47" s="4">
        <v>17</v>
      </c>
      <c r="B47" s="7" t="s">
        <v>63</v>
      </c>
      <c r="C47" s="5" t="s">
        <v>5</v>
      </c>
      <c r="D47" s="5" t="s">
        <v>228</v>
      </c>
    </row>
    <row r="48" spans="1:4" ht="15.75" customHeight="1" x14ac:dyDescent="0.25">
      <c r="A48" s="4">
        <v>18</v>
      </c>
      <c r="B48" s="7" t="s">
        <v>64</v>
      </c>
      <c r="C48" s="8" t="s">
        <v>6</v>
      </c>
      <c r="D48" s="5">
        <v>1</v>
      </c>
    </row>
    <row r="49" spans="1:4" x14ac:dyDescent="0.25">
      <c r="A49" s="93" t="s">
        <v>65</v>
      </c>
      <c r="B49" s="93"/>
      <c r="C49" s="93"/>
      <c r="D49" s="93"/>
    </row>
    <row r="50" spans="1:4" ht="15.75" customHeight="1" x14ac:dyDescent="0.25">
      <c r="A50" s="4">
        <v>19</v>
      </c>
      <c r="B50" s="3" t="s">
        <v>66</v>
      </c>
      <c r="C50" s="5" t="s">
        <v>5</v>
      </c>
      <c r="D50" s="5" t="s">
        <v>228</v>
      </c>
    </row>
    <row r="51" spans="1:4" x14ac:dyDescent="0.25">
      <c r="A51" s="93" t="s">
        <v>67</v>
      </c>
      <c r="B51" s="93"/>
      <c r="C51" s="93"/>
      <c r="D51" s="93"/>
    </row>
    <row r="52" spans="1:4" ht="15.75" customHeight="1" x14ac:dyDescent="0.25">
      <c r="A52" s="4">
        <v>20</v>
      </c>
      <c r="B52" s="7" t="s">
        <v>68</v>
      </c>
      <c r="C52" s="5" t="s">
        <v>5</v>
      </c>
      <c r="D52" s="8" t="s">
        <v>235</v>
      </c>
    </row>
    <row r="53" spans="1:4" x14ac:dyDescent="0.25">
      <c r="A53" s="93" t="s">
        <v>69</v>
      </c>
      <c r="B53" s="93"/>
      <c r="C53" s="93"/>
      <c r="D53" s="93"/>
    </row>
    <row r="54" spans="1:4" ht="15.75" customHeight="1" x14ac:dyDescent="0.25">
      <c r="A54" s="4">
        <v>21</v>
      </c>
      <c r="B54" s="7" t="s">
        <v>70</v>
      </c>
      <c r="C54" s="5" t="s">
        <v>5</v>
      </c>
      <c r="D54" s="8" t="s">
        <v>227</v>
      </c>
    </row>
    <row r="55" spans="1:4" x14ac:dyDescent="0.25">
      <c r="A55" s="90" t="s">
        <v>71</v>
      </c>
      <c r="B55" s="90"/>
      <c r="C55" s="90"/>
      <c r="D55" s="90"/>
    </row>
    <row r="56" spans="1:4" x14ac:dyDescent="0.25">
      <c r="A56" s="4">
        <v>22</v>
      </c>
      <c r="B56" s="7" t="s">
        <v>72</v>
      </c>
      <c r="C56" s="5" t="s">
        <v>5</v>
      </c>
      <c r="D56" s="8" t="s">
        <v>227</v>
      </c>
    </row>
    <row r="57" spans="1:4" ht="15.75" customHeight="1" x14ac:dyDescent="0.25">
      <c r="A57" s="4">
        <v>23</v>
      </c>
      <c r="B57" s="7" t="s">
        <v>73</v>
      </c>
      <c r="C57" s="5" t="s">
        <v>29</v>
      </c>
      <c r="D57" s="5"/>
    </row>
    <row r="58" spans="1:4" x14ac:dyDescent="0.25">
      <c r="A58" s="93" t="s">
        <v>74</v>
      </c>
      <c r="B58" s="93"/>
      <c r="C58" s="93"/>
      <c r="D58" s="93"/>
    </row>
    <row r="59" spans="1:4" ht="15.75" customHeight="1" x14ac:dyDescent="0.25">
      <c r="A59" s="4">
        <v>24</v>
      </c>
      <c r="B59" s="7" t="s">
        <v>75</v>
      </c>
      <c r="C59" s="5" t="s">
        <v>5</v>
      </c>
      <c r="D59" s="5" t="s">
        <v>226</v>
      </c>
    </row>
    <row r="60" spans="1:4" x14ac:dyDescent="0.25">
      <c r="A60" s="93" t="s">
        <v>76</v>
      </c>
      <c r="B60" s="93"/>
      <c r="C60" s="93"/>
      <c r="D60" s="93"/>
    </row>
    <row r="61" spans="1:4" ht="15.75" customHeight="1" x14ac:dyDescent="0.25">
      <c r="A61" s="4">
        <v>25</v>
      </c>
      <c r="B61" s="3" t="s">
        <v>77</v>
      </c>
      <c r="C61" s="5" t="s">
        <v>5</v>
      </c>
      <c r="D61" s="24" t="s">
        <v>236</v>
      </c>
    </row>
    <row r="62" spans="1:4" x14ac:dyDescent="0.25">
      <c r="A62" s="93" t="s">
        <v>78</v>
      </c>
      <c r="B62" s="93"/>
      <c r="C62" s="93"/>
      <c r="D62" s="93"/>
    </row>
    <row r="63" spans="1:4" ht="15.75" customHeight="1" x14ac:dyDescent="0.25">
      <c r="A63" s="4">
        <v>26</v>
      </c>
      <c r="B63" s="3" t="s">
        <v>79</v>
      </c>
      <c r="C63" s="5" t="s">
        <v>5</v>
      </c>
      <c r="D63" s="5" t="s">
        <v>226</v>
      </c>
    </row>
    <row r="64" spans="1:4" x14ac:dyDescent="0.25">
      <c r="A64" s="93" t="s">
        <v>80</v>
      </c>
      <c r="B64" s="93"/>
      <c r="C64" s="93"/>
      <c r="D64" s="93"/>
    </row>
    <row r="65" spans="1:4" ht="15.75" customHeight="1" x14ac:dyDescent="0.25">
      <c r="A65" s="4">
        <v>27</v>
      </c>
      <c r="B65" s="3" t="s">
        <v>81</v>
      </c>
      <c r="C65" s="5" t="s">
        <v>5</v>
      </c>
      <c r="D65" s="8" t="s">
        <v>237</v>
      </c>
    </row>
    <row r="66" spans="1:4" x14ac:dyDescent="0.25">
      <c r="A66" s="90" t="s">
        <v>86</v>
      </c>
      <c r="B66" s="90"/>
      <c r="C66" s="90"/>
      <c r="D66" s="90"/>
    </row>
    <row r="67" spans="1:4" x14ac:dyDescent="0.25">
      <c r="A67" s="4">
        <v>28</v>
      </c>
      <c r="B67" s="3" t="s">
        <v>82</v>
      </c>
      <c r="C67" s="5" t="s">
        <v>5</v>
      </c>
      <c r="D67" s="5" t="s">
        <v>226</v>
      </c>
    </row>
  </sheetData>
  <mergeCells count="24">
    <mergeCell ref="A17:D17"/>
    <mergeCell ref="A7:D7"/>
    <mergeCell ref="A1:D1"/>
    <mergeCell ref="A5:D5"/>
    <mergeCell ref="A10:D10"/>
    <mergeCell ref="A12:D12"/>
    <mergeCell ref="A15:D15"/>
    <mergeCell ref="A40:A45"/>
    <mergeCell ref="A20:D20"/>
    <mergeCell ref="A27:D27"/>
    <mergeCell ref="A46:D46"/>
    <mergeCell ref="A21:A23"/>
    <mergeCell ref="A24:A26"/>
    <mergeCell ref="A28:A33"/>
    <mergeCell ref="A34:A39"/>
    <mergeCell ref="A66:D66"/>
    <mergeCell ref="A49:D49"/>
    <mergeCell ref="A51:D51"/>
    <mergeCell ref="A53:D53"/>
    <mergeCell ref="A55:D55"/>
    <mergeCell ref="A58:D58"/>
    <mergeCell ref="A60:D60"/>
    <mergeCell ref="A62:D62"/>
    <mergeCell ref="A64:D64"/>
  </mergeCells>
  <pageMargins left="0.70866141732283472" right="0.70866141732283472" top="0.31496062992125984" bottom="0.3149606299212598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4" sqref="D4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91" t="s">
        <v>90</v>
      </c>
      <c r="B1" s="91"/>
      <c r="C1" s="91"/>
      <c r="D1" s="91"/>
    </row>
    <row r="2" spans="1:4" ht="16.5" thickBot="1" x14ac:dyDescent="0.3"/>
    <row r="3" spans="1:4" ht="35.1" customHeight="1" x14ac:dyDescent="0.25">
      <c r="A3" s="33" t="s">
        <v>0</v>
      </c>
      <c r="B3" s="34" t="s">
        <v>1</v>
      </c>
      <c r="C3" s="34" t="s">
        <v>2</v>
      </c>
      <c r="D3" s="35" t="s">
        <v>3</v>
      </c>
    </row>
    <row r="4" spans="1:4" s="6" customFormat="1" ht="35.1" customHeight="1" thickBot="1" x14ac:dyDescent="0.3">
      <c r="A4" s="30"/>
      <c r="B4" s="36" t="s">
        <v>4</v>
      </c>
      <c r="C4" s="31" t="s">
        <v>5</v>
      </c>
      <c r="D4" s="37">
        <v>42825</v>
      </c>
    </row>
    <row r="5" spans="1:4" s="6" customFormat="1" ht="51.75" customHeight="1" x14ac:dyDescent="0.25">
      <c r="A5" s="94">
        <v>1</v>
      </c>
      <c r="B5" s="26" t="s">
        <v>87</v>
      </c>
      <c r="C5" s="27" t="s">
        <v>5</v>
      </c>
      <c r="D5" s="28" t="s">
        <v>238</v>
      </c>
    </row>
    <row r="6" spans="1:4" s="6" customFormat="1" ht="20.100000000000001" customHeight="1" x14ac:dyDescent="0.25">
      <c r="A6" s="95"/>
      <c r="B6" s="7" t="s">
        <v>59</v>
      </c>
      <c r="C6" s="5" t="s">
        <v>5</v>
      </c>
      <c r="D6" s="29" t="s">
        <v>239</v>
      </c>
    </row>
    <row r="7" spans="1:4" s="6" customFormat="1" ht="36.75" customHeight="1" x14ac:dyDescent="0.25">
      <c r="A7" s="95"/>
      <c r="B7" s="7" t="s">
        <v>88</v>
      </c>
      <c r="C7" s="5" t="s">
        <v>13</v>
      </c>
      <c r="D7" s="54" t="s">
        <v>281</v>
      </c>
    </row>
    <row r="8" spans="1:4" s="6" customFormat="1" ht="32.25" customHeight="1" x14ac:dyDescent="0.25">
      <c r="A8" s="95"/>
      <c r="B8" s="3" t="s">
        <v>175</v>
      </c>
      <c r="C8" s="5" t="s">
        <v>5</v>
      </c>
      <c r="D8" s="43">
        <v>42157</v>
      </c>
    </row>
    <row r="9" spans="1:4" s="6" customFormat="1" ht="34.5" customHeight="1" x14ac:dyDescent="0.25">
      <c r="A9" s="95"/>
      <c r="B9" s="3" t="s">
        <v>176</v>
      </c>
      <c r="C9" s="5" t="s">
        <v>5</v>
      </c>
      <c r="D9" s="29" t="s">
        <v>17</v>
      </c>
    </row>
    <row r="10" spans="1:4" s="6" customFormat="1" ht="20.100000000000001" customHeight="1" x14ac:dyDescent="0.25">
      <c r="A10" s="95"/>
      <c r="B10" s="3" t="s">
        <v>177</v>
      </c>
      <c r="C10" s="5" t="s">
        <v>5</v>
      </c>
      <c r="D10" s="29" t="s">
        <v>254</v>
      </c>
    </row>
    <row r="11" spans="1:4" s="6" customFormat="1" ht="20.100000000000001" customHeight="1" thickBot="1" x14ac:dyDescent="0.3">
      <c r="A11" s="96"/>
      <c r="B11" s="52" t="s">
        <v>89</v>
      </c>
      <c r="C11" s="31" t="s">
        <v>5</v>
      </c>
      <c r="D11" s="32" t="s">
        <v>274</v>
      </c>
    </row>
    <row r="12" spans="1:4" s="6" customFormat="1" ht="47.25" x14ac:dyDescent="0.25">
      <c r="A12" s="94">
        <v>2</v>
      </c>
      <c r="B12" s="26" t="s">
        <v>87</v>
      </c>
      <c r="C12" s="27" t="s">
        <v>5</v>
      </c>
      <c r="D12" s="28" t="s">
        <v>240</v>
      </c>
    </row>
    <row r="13" spans="1:4" s="6" customFormat="1" x14ac:dyDescent="0.25">
      <c r="A13" s="95"/>
      <c r="B13" s="7" t="s">
        <v>59</v>
      </c>
      <c r="C13" s="5" t="s">
        <v>5</v>
      </c>
      <c r="D13" s="29" t="s">
        <v>239</v>
      </c>
    </row>
    <row r="14" spans="1:4" s="6" customFormat="1" ht="30" x14ac:dyDescent="0.25">
      <c r="A14" s="95"/>
      <c r="B14" s="7" t="s">
        <v>88</v>
      </c>
      <c r="C14" s="5" t="s">
        <v>13</v>
      </c>
      <c r="D14" s="54" t="s">
        <v>281</v>
      </c>
    </row>
    <row r="15" spans="1:4" ht="31.5" x14ac:dyDescent="0.25">
      <c r="A15" s="95"/>
      <c r="B15" s="3" t="s">
        <v>175</v>
      </c>
      <c r="C15" s="5" t="s">
        <v>5</v>
      </c>
      <c r="D15" s="43">
        <v>42157</v>
      </c>
    </row>
    <row r="16" spans="1:4" ht="31.5" x14ac:dyDescent="0.25">
      <c r="A16" s="95"/>
      <c r="B16" s="3" t="s">
        <v>176</v>
      </c>
      <c r="C16" s="5" t="s">
        <v>5</v>
      </c>
      <c r="D16" s="29" t="s">
        <v>17</v>
      </c>
    </row>
    <row r="17" spans="1:4" x14ac:dyDescent="0.25">
      <c r="A17" s="95"/>
      <c r="B17" s="3" t="s">
        <v>177</v>
      </c>
      <c r="C17" s="5" t="s">
        <v>5</v>
      </c>
      <c r="D17" s="29" t="s">
        <v>254</v>
      </c>
    </row>
    <row r="18" spans="1:4" ht="16.5" thickBot="1" x14ac:dyDescent="0.3">
      <c r="A18" s="96"/>
      <c r="B18" s="52" t="s">
        <v>89</v>
      </c>
      <c r="C18" s="31" t="s">
        <v>5</v>
      </c>
      <c r="D18" s="32" t="s">
        <v>274</v>
      </c>
    </row>
    <row r="19" spans="1:4" x14ac:dyDescent="0.25">
      <c r="A19" s="94">
        <v>3</v>
      </c>
      <c r="B19" s="26" t="s">
        <v>87</v>
      </c>
      <c r="C19" s="27" t="s">
        <v>5</v>
      </c>
      <c r="D19" s="28" t="s">
        <v>241</v>
      </c>
    </row>
    <row r="20" spans="1:4" x14ac:dyDescent="0.25">
      <c r="A20" s="95"/>
      <c r="B20" s="7" t="s">
        <v>59</v>
      </c>
      <c r="C20" s="5" t="s">
        <v>5</v>
      </c>
      <c r="D20" s="29" t="s">
        <v>249</v>
      </c>
    </row>
    <row r="21" spans="1:4" ht="30" x14ac:dyDescent="0.25">
      <c r="A21" s="95"/>
      <c r="B21" s="7" t="s">
        <v>88</v>
      </c>
      <c r="C21" s="5" t="s">
        <v>13</v>
      </c>
      <c r="D21" s="54" t="s">
        <v>281</v>
      </c>
    </row>
    <row r="22" spans="1:4" ht="31.5" x14ac:dyDescent="0.25">
      <c r="A22" s="95"/>
      <c r="B22" s="3" t="s">
        <v>175</v>
      </c>
      <c r="C22" s="5" t="s">
        <v>5</v>
      </c>
      <c r="D22" s="43">
        <v>42157</v>
      </c>
    </row>
    <row r="23" spans="1:4" ht="31.5" x14ac:dyDescent="0.25">
      <c r="A23" s="95"/>
      <c r="B23" s="3" t="s">
        <v>176</v>
      </c>
      <c r="C23" s="5" t="s">
        <v>5</v>
      </c>
      <c r="D23" s="29" t="s">
        <v>17</v>
      </c>
    </row>
    <row r="24" spans="1:4" x14ac:dyDescent="0.25">
      <c r="A24" s="95"/>
      <c r="B24" s="3" t="s">
        <v>177</v>
      </c>
      <c r="C24" s="5" t="s">
        <v>5</v>
      </c>
      <c r="D24" s="29" t="s">
        <v>254</v>
      </c>
    </row>
    <row r="25" spans="1:4" ht="16.5" thickBot="1" x14ac:dyDescent="0.3">
      <c r="A25" s="96"/>
      <c r="B25" s="52" t="s">
        <v>89</v>
      </c>
      <c r="C25" s="31" t="s">
        <v>5</v>
      </c>
      <c r="D25" s="32" t="s">
        <v>274</v>
      </c>
    </row>
    <row r="26" spans="1:4" ht="31.5" x14ac:dyDescent="0.25">
      <c r="A26" s="94">
        <v>4</v>
      </c>
      <c r="B26" s="26" t="s">
        <v>87</v>
      </c>
      <c r="C26" s="27" t="s">
        <v>5</v>
      </c>
      <c r="D26" s="28" t="s">
        <v>242</v>
      </c>
    </row>
    <row r="27" spans="1:4" x14ac:dyDescent="0.25">
      <c r="A27" s="95"/>
      <c r="B27" s="7" t="s">
        <v>59</v>
      </c>
      <c r="C27" s="5" t="s">
        <v>5</v>
      </c>
      <c r="D27" s="29" t="s">
        <v>249</v>
      </c>
    </row>
    <row r="28" spans="1:4" ht="30" x14ac:dyDescent="0.25">
      <c r="A28" s="95"/>
      <c r="B28" s="7" t="s">
        <v>88</v>
      </c>
      <c r="C28" s="5" t="s">
        <v>13</v>
      </c>
      <c r="D28" s="54" t="s">
        <v>281</v>
      </c>
    </row>
    <row r="29" spans="1:4" ht="31.5" x14ac:dyDescent="0.25">
      <c r="A29" s="95"/>
      <c r="B29" s="3" t="s">
        <v>175</v>
      </c>
      <c r="C29" s="5" t="s">
        <v>5</v>
      </c>
      <c r="D29" s="43">
        <v>42157</v>
      </c>
    </row>
    <row r="30" spans="1:4" ht="31.5" x14ac:dyDescent="0.25">
      <c r="A30" s="95"/>
      <c r="B30" s="3" t="s">
        <v>176</v>
      </c>
      <c r="C30" s="5" t="s">
        <v>5</v>
      </c>
      <c r="D30" s="29" t="s">
        <v>17</v>
      </c>
    </row>
    <row r="31" spans="1:4" x14ac:dyDescent="0.25">
      <c r="A31" s="95"/>
      <c r="B31" s="3" t="s">
        <v>177</v>
      </c>
      <c r="C31" s="5" t="s">
        <v>5</v>
      </c>
      <c r="D31" s="29" t="s">
        <v>271</v>
      </c>
    </row>
    <row r="32" spans="1:4" ht="16.5" thickBot="1" x14ac:dyDescent="0.3">
      <c r="A32" s="96"/>
      <c r="B32" s="52" t="s">
        <v>89</v>
      </c>
      <c r="C32" s="31" t="s">
        <v>5</v>
      </c>
      <c r="D32" s="32" t="s">
        <v>274</v>
      </c>
    </row>
    <row r="33" spans="1:4" ht="31.5" x14ac:dyDescent="0.25">
      <c r="A33" s="94">
        <v>5</v>
      </c>
      <c r="B33" s="26" t="s">
        <v>87</v>
      </c>
      <c r="C33" s="27" t="s">
        <v>5</v>
      </c>
      <c r="D33" s="28" t="s">
        <v>243</v>
      </c>
    </row>
    <row r="34" spans="1:4" x14ac:dyDescent="0.25">
      <c r="A34" s="95"/>
      <c r="B34" s="7" t="s">
        <v>59</v>
      </c>
      <c r="C34" s="5" t="s">
        <v>5</v>
      </c>
      <c r="D34" s="29"/>
    </row>
    <row r="35" spans="1:4" ht="30" x14ac:dyDescent="0.25">
      <c r="A35" s="95"/>
      <c r="B35" s="7" t="s">
        <v>88</v>
      </c>
      <c r="C35" s="5" t="s">
        <v>13</v>
      </c>
      <c r="D35" s="54" t="s">
        <v>281</v>
      </c>
    </row>
    <row r="36" spans="1:4" ht="31.5" x14ac:dyDescent="0.25">
      <c r="A36" s="95"/>
      <c r="B36" s="3" t="s">
        <v>175</v>
      </c>
      <c r="C36" s="5" t="s">
        <v>5</v>
      </c>
      <c r="D36" s="43">
        <v>42157</v>
      </c>
    </row>
    <row r="37" spans="1:4" ht="31.5" x14ac:dyDescent="0.25">
      <c r="A37" s="95"/>
      <c r="B37" s="3" t="s">
        <v>176</v>
      </c>
      <c r="C37" s="5" t="s">
        <v>5</v>
      </c>
      <c r="D37" s="29" t="s">
        <v>17</v>
      </c>
    </row>
    <row r="38" spans="1:4" x14ac:dyDescent="0.25">
      <c r="A38" s="95"/>
      <c r="B38" s="3" t="s">
        <v>177</v>
      </c>
      <c r="C38" s="5" t="s">
        <v>5</v>
      </c>
      <c r="D38" s="29" t="s">
        <v>254</v>
      </c>
    </row>
    <row r="39" spans="1:4" ht="16.5" thickBot="1" x14ac:dyDescent="0.3">
      <c r="A39" s="96"/>
      <c r="B39" s="52" t="s">
        <v>89</v>
      </c>
      <c r="C39" s="31" t="s">
        <v>5</v>
      </c>
      <c r="D39" s="32" t="s">
        <v>274</v>
      </c>
    </row>
    <row r="40" spans="1:4" ht="47.25" x14ac:dyDescent="0.25">
      <c r="A40" s="94">
        <v>6</v>
      </c>
      <c r="B40" s="26" t="s">
        <v>87</v>
      </c>
      <c r="C40" s="27" t="s">
        <v>5</v>
      </c>
      <c r="D40" s="28" t="s">
        <v>244</v>
      </c>
    </row>
    <row r="41" spans="1:4" x14ac:dyDescent="0.25">
      <c r="A41" s="95"/>
      <c r="B41" s="7" t="s">
        <v>59</v>
      </c>
      <c r="C41" s="5" t="s">
        <v>5</v>
      </c>
      <c r="D41" s="29" t="s">
        <v>250</v>
      </c>
    </row>
    <row r="42" spans="1:4" ht="30" x14ac:dyDescent="0.25">
      <c r="A42" s="95"/>
      <c r="B42" s="7" t="s">
        <v>88</v>
      </c>
      <c r="C42" s="5" t="s">
        <v>13</v>
      </c>
      <c r="D42" s="54" t="s">
        <v>281</v>
      </c>
    </row>
    <row r="43" spans="1:4" ht="31.5" x14ac:dyDescent="0.25">
      <c r="A43" s="95"/>
      <c r="B43" s="3" t="s">
        <v>175</v>
      </c>
      <c r="C43" s="5" t="s">
        <v>5</v>
      </c>
      <c r="D43" s="43">
        <v>42157</v>
      </c>
    </row>
    <row r="44" spans="1:4" ht="31.5" x14ac:dyDescent="0.25">
      <c r="A44" s="95"/>
      <c r="B44" s="3" t="s">
        <v>176</v>
      </c>
      <c r="C44" s="5" t="s">
        <v>5</v>
      </c>
      <c r="D44" s="29" t="s">
        <v>17</v>
      </c>
    </row>
    <row r="45" spans="1:4" x14ac:dyDescent="0.25">
      <c r="A45" s="95"/>
      <c r="B45" s="3" t="s">
        <v>177</v>
      </c>
      <c r="C45" s="5" t="s">
        <v>5</v>
      </c>
      <c r="D45" s="29" t="s">
        <v>254</v>
      </c>
    </row>
    <row r="46" spans="1:4" ht="16.5" thickBot="1" x14ac:dyDescent="0.3">
      <c r="A46" s="96"/>
      <c r="B46" s="52" t="s">
        <v>89</v>
      </c>
      <c r="C46" s="31" t="s">
        <v>5</v>
      </c>
      <c r="D46" s="32" t="s">
        <v>274</v>
      </c>
    </row>
    <row r="47" spans="1:4" x14ac:dyDescent="0.25">
      <c r="A47" s="94">
        <v>7</v>
      </c>
      <c r="B47" s="26" t="s">
        <v>87</v>
      </c>
      <c r="C47" s="27" t="s">
        <v>5</v>
      </c>
      <c r="D47" s="28" t="s">
        <v>245</v>
      </c>
    </row>
    <row r="48" spans="1:4" x14ac:dyDescent="0.25">
      <c r="A48" s="95"/>
      <c r="B48" s="7" t="s">
        <v>59</v>
      </c>
      <c r="C48" s="5" t="s">
        <v>5</v>
      </c>
      <c r="D48" s="29" t="s">
        <v>251</v>
      </c>
    </row>
    <row r="49" spans="1:4" ht="30" x14ac:dyDescent="0.25">
      <c r="A49" s="95"/>
      <c r="B49" s="7" t="s">
        <v>88</v>
      </c>
      <c r="C49" s="5" t="s">
        <v>13</v>
      </c>
      <c r="D49" s="54" t="s">
        <v>281</v>
      </c>
    </row>
    <row r="50" spans="1:4" ht="31.5" x14ac:dyDescent="0.25">
      <c r="A50" s="95"/>
      <c r="B50" s="3" t="s">
        <v>175</v>
      </c>
      <c r="C50" s="5" t="s">
        <v>5</v>
      </c>
      <c r="D50" s="43">
        <v>42157</v>
      </c>
    </row>
    <row r="51" spans="1:4" ht="31.5" x14ac:dyDescent="0.25">
      <c r="A51" s="95"/>
      <c r="B51" s="3" t="s">
        <v>176</v>
      </c>
      <c r="C51" s="5" t="s">
        <v>5</v>
      </c>
      <c r="D51" s="29" t="s">
        <v>17</v>
      </c>
    </row>
    <row r="52" spans="1:4" x14ac:dyDescent="0.25">
      <c r="A52" s="95"/>
      <c r="B52" s="3" t="s">
        <v>177</v>
      </c>
      <c r="C52" s="5" t="s">
        <v>5</v>
      </c>
      <c r="D52" s="29" t="s">
        <v>254</v>
      </c>
    </row>
    <row r="53" spans="1:4" ht="16.5" thickBot="1" x14ac:dyDescent="0.3">
      <c r="A53" s="96"/>
      <c r="B53" s="52" t="s">
        <v>89</v>
      </c>
      <c r="C53" s="31" t="s">
        <v>5</v>
      </c>
      <c r="D53" s="32" t="s">
        <v>274</v>
      </c>
    </row>
    <row r="54" spans="1:4" x14ac:dyDescent="0.25">
      <c r="A54" s="94">
        <v>8</v>
      </c>
      <c r="B54" s="26" t="s">
        <v>87</v>
      </c>
      <c r="C54" s="27" t="s">
        <v>5</v>
      </c>
      <c r="D54" s="28" t="s">
        <v>246</v>
      </c>
    </row>
    <row r="55" spans="1:4" x14ac:dyDescent="0.25">
      <c r="A55" s="95"/>
      <c r="B55" s="7" t="s">
        <v>59</v>
      </c>
      <c r="C55" s="5" t="s">
        <v>5</v>
      </c>
      <c r="D55" s="29" t="s">
        <v>249</v>
      </c>
    </row>
    <row r="56" spans="1:4" ht="30" x14ac:dyDescent="0.25">
      <c r="A56" s="95"/>
      <c r="B56" s="7" t="s">
        <v>88</v>
      </c>
      <c r="C56" s="5" t="s">
        <v>13</v>
      </c>
      <c r="D56" s="54" t="s">
        <v>281</v>
      </c>
    </row>
    <row r="57" spans="1:4" ht="31.5" x14ac:dyDescent="0.25">
      <c r="A57" s="95"/>
      <c r="B57" s="3" t="s">
        <v>175</v>
      </c>
      <c r="C57" s="5" t="s">
        <v>5</v>
      </c>
      <c r="D57" s="43">
        <v>42157</v>
      </c>
    </row>
    <row r="58" spans="1:4" ht="31.5" x14ac:dyDescent="0.25">
      <c r="A58" s="95"/>
      <c r="B58" s="3" t="s">
        <v>176</v>
      </c>
      <c r="C58" s="5" t="s">
        <v>5</v>
      </c>
      <c r="D58" s="29" t="s">
        <v>17</v>
      </c>
    </row>
    <row r="59" spans="1:4" x14ac:dyDescent="0.25">
      <c r="A59" s="95"/>
      <c r="B59" s="3" t="s">
        <v>177</v>
      </c>
      <c r="C59" s="5" t="s">
        <v>5</v>
      </c>
      <c r="D59" s="29" t="s">
        <v>255</v>
      </c>
    </row>
    <row r="60" spans="1:4" ht="16.5" thickBot="1" x14ac:dyDescent="0.3">
      <c r="A60" s="96"/>
      <c r="B60" s="52" t="s">
        <v>89</v>
      </c>
      <c r="C60" s="31" t="s">
        <v>5</v>
      </c>
      <c r="D60" s="32" t="s">
        <v>274</v>
      </c>
    </row>
    <row r="61" spans="1:4" x14ac:dyDescent="0.25">
      <c r="A61" s="94">
        <v>9</v>
      </c>
      <c r="B61" s="26" t="s">
        <v>87</v>
      </c>
      <c r="C61" s="27" t="s">
        <v>5</v>
      </c>
      <c r="D61" s="28" t="s">
        <v>247</v>
      </c>
    </row>
    <row r="62" spans="1:4" x14ac:dyDescent="0.25">
      <c r="A62" s="95"/>
      <c r="B62" s="7" t="s">
        <v>59</v>
      </c>
      <c r="C62" s="5" t="s">
        <v>5</v>
      </c>
      <c r="D62" s="29" t="s">
        <v>252</v>
      </c>
    </row>
    <row r="63" spans="1:4" ht="30" x14ac:dyDescent="0.25">
      <c r="A63" s="95"/>
      <c r="B63" s="7" t="s">
        <v>88</v>
      </c>
      <c r="C63" s="5" t="s">
        <v>13</v>
      </c>
      <c r="D63" s="54" t="s">
        <v>281</v>
      </c>
    </row>
    <row r="64" spans="1:4" ht="31.5" x14ac:dyDescent="0.25">
      <c r="A64" s="95"/>
      <c r="B64" s="3" t="s">
        <v>175</v>
      </c>
      <c r="C64" s="5" t="s">
        <v>5</v>
      </c>
      <c r="D64" s="43">
        <v>42157</v>
      </c>
    </row>
    <row r="65" spans="1:4" ht="31.5" x14ac:dyDescent="0.25">
      <c r="A65" s="95"/>
      <c r="B65" s="3" t="s">
        <v>176</v>
      </c>
      <c r="C65" s="5" t="s">
        <v>5</v>
      </c>
      <c r="D65" s="29" t="s">
        <v>17</v>
      </c>
    </row>
    <row r="66" spans="1:4" x14ac:dyDescent="0.25">
      <c r="A66" s="95"/>
      <c r="B66" s="3" t="s">
        <v>177</v>
      </c>
      <c r="C66" s="5" t="s">
        <v>5</v>
      </c>
      <c r="D66" s="29" t="s">
        <v>254</v>
      </c>
    </row>
    <row r="67" spans="1:4" ht="16.5" thickBot="1" x14ac:dyDescent="0.3">
      <c r="A67" s="96"/>
      <c r="B67" s="52" t="s">
        <v>89</v>
      </c>
      <c r="C67" s="31" t="s">
        <v>5</v>
      </c>
      <c r="D67" s="32" t="s">
        <v>274</v>
      </c>
    </row>
    <row r="68" spans="1:4" x14ac:dyDescent="0.25">
      <c r="A68" s="94">
        <v>10</v>
      </c>
      <c r="B68" s="26" t="s">
        <v>87</v>
      </c>
      <c r="C68" s="27" t="s">
        <v>5</v>
      </c>
      <c r="D68" s="28" t="s">
        <v>248</v>
      </c>
    </row>
    <row r="69" spans="1:4" x14ac:dyDescent="0.25">
      <c r="A69" s="95"/>
      <c r="B69" s="7" t="s">
        <v>59</v>
      </c>
      <c r="C69" s="5" t="s">
        <v>5</v>
      </c>
      <c r="D69" s="29" t="s">
        <v>253</v>
      </c>
    </row>
    <row r="70" spans="1:4" ht="30" x14ac:dyDescent="0.25">
      <c r="A70" s="95"/>
      <c r="B70" s="7" t="s">
        <v>88</v>
      </c>
      <c r="C70" s="5" t="s">
        <v>13</v>
      </c>
      <c r="D70" s="54" t="s">
        <v>281</v>
      </c>
    </row>
    <row r="71" spans="1:4" ht="31.5" x14ac:dyDescent="0.25">
      <c r="A71" s="95"/>
      <c r="B71" s="3" t="s">
        <v>175</v>
      </c>
      <c r="C71" s="5" t="s">
        <v>5</v>
      </c>
      <c r="D71" s="43">
        <v>42157</v>
      </c>
    </row>
    <row r="72" spans="1:4" ht="31.5" x14ac:dyDescent="0.25">
      <c r="A72" s="95"/>
      <c r="B72" s="3" t="s">
        <v>176</v>
      </c>
      <c r="C72" s="5" t="s">
        <v>5</v>
      </c>
      <c r="D72" s="29" t="s">
        <v>17</v>
      </c>
    </row>
    <row r="73" spans="1:4" x14ac:dyDescent="0.25">
      <c r="A73" s="95"/>
      <c r="B73" s="3" t="s">
        <v>177</v>
      </c>
      <c r="C73" s="5" t="s">
        <v>5</v>
      </c>
      <c r="D73" s="29" t="s">
        <v>254</v>
      </c>
    </row>
    <row r="74" spans="1:4" ht="16.5" thickBot="1" x14ac:dyDescent="0.3">
      <c r="A74" s="96"/>
      <c r="B74" s="52" t="s">
        <v>89</v>
      </c>
      <c r="C74" s="31" t="s">
        <v>5</v>
      </c>
      <c r="D74" s="32" t="s">
        <v>274</v>
      </c>
    </row>
    <row r="75" spans="1:4" ht="17.25" customHeight="1" x14ac:dyDescent="0.25">
      <c r="A75" s="94">
        <v>11</v>
      </c>
      <c r="B75" s="26" t="s">
        <v>87</v>
      </c>
      <c r="C75" s="27" t="s">
        <v>5</v>
      </c>
      <c r="D75" s="28" t="s">
        <v>272</v>
      </c>
    </row>
    <row r="76" spans="1:4" x14ac:dyDescent="0.25">
      <c r="A76" s="95"/>
      <c r="B76" s="7" t="s">
        <v>59</v>
      </c>
      <c r="C76" s="5" t="s">
        <v>5</v>
      </c>
      <c r="D76" s="29"/>
    </row>
    <row r="77" spans="1:4" ht="30" x14ac:dyDescent="0.25">
      <c r="A77" s="95"/>
      <c r="B77" s="7" t="s">
        <v>88</v>
      </c>
      <c r="C77" s="5" t="s">
        <v>13</v>
      </c>
      <c r="D77" s="54" t="s">
        <v>281</v>
      </c>
    </row>
    <row r="78" spans="1:4" ht="31.5" x14ac:dyDescent="0.25">
      <c r="A78" s="95"/>
      <c r="B78" s="3" t="s">
        <v>175</v>
      </c>
      <c r="C78" s="5" t="s">
        <v>5</v>
      </c>
      <c r="D78" s="43">
        <v>42157</v>
      </c>
    </row>
    <row r="79" spans="1:4" ht="31.5" x14ac:dyDescent="0.25">
      <c r="A79" s="95"/>
      <c r="B79" s="3" t="s">
        <v>176</v>
      </c>
      <c r="C79" s="5" t="s">
        <v>5</v>
      </c>
      <c r="D79" s="29" t="s">
        <v>17</v>
      </c>
    </row>
    <row r="80" spans="1:4" x14ac:dyDescent="0.25">
      <c r="A80" s="95"/>
      <c r="B80" s="3" t="s">
        <v>177</v>
      </c>
      <c r="C80" s="5" t="s">
        <v>5</v>
      </c>
      <c r="D80" s="29" t="s">
        <v>273</v>
      </c>
    </row>
    <row r="81" spans="1:4" ht="16.5" thickBot="1" x14ac:dyDescent="0.3">
      <c r="A81" s="96"/>
      <c r="B81" s="52" t="s">
        <v>89</v>
      </c>
      <c r="C81" s="31" t="s">
        <v>5</v>
      </c>
      <c r="D81" s="32" t="s">
        <v>274</v>
      </c>
    </row>
    <row r="82" spans="1:4" ht="31.5" x14ac:dyDescent="0.25">
      <c r="A82" s="94">
        <v>12</v>
      </c>
      <c r="B82" s="26" t="s">
        <v>87</v>
      </c>
      <c r="C82" s="27" t="s">
        <v>5</v>
      </c>
      <c r="D82" s="28" t="s">
        <v>275</v>
      </c>
    </row>
    <row r="83" spans="1:4" x14ac:dyDescent="0.25">
      <c r="A83" s="95"/>
      <c r="B83" s="7" t="s">
        <v>59</v>
      </c>
      <c r="C83" s="5" t="s">
        <v>5</v>
      </c>
      <c r="D83" s="29" t="s">
        <v>277</v>
      </c>
    </row>
    <row r="84" spans="1:4" x14ac:dyDescent="0.25">
      <c r="A84" s="95"/>
      <c r="B84" s="7" t="s">
        <v>88</v>
      </c>
      <c r="C84" s="5" t="s">
        <v>13</v>
      </c>
      <c r="D84" s="29">
        <v>600</v>
      </c>
    </row>
    <row r="85" spans="1:4" ht="31.5" x14ac:dyDescent="0.25">
      <c r="A85" s="95"/>
      <c r="B85" s="3" t="s">
        <v>175</v>
      </c>
      <c r="C85" s="5" t="s">
        <v>5</v>
      </c>
      <c r="D85" s="43">
        <v>41275</v>
      </c>
    </row>
    <row r="86" spans="1:4" ht="31.5" x14ac:dyDescent="0.25">
      <c r="A86" s="95"/>
      <c r="B86" s="3" t="s">
        <v>176</v>
      </c>
      <c r="C86" s="5" t="s">
        <v>5</v>
      </c>
      <c r="D86" s="29" t="s">
        <v>17</v>
      </c>
    </row>
    <row r="87" spans="1:4" x14ac:dyDescent="0.25">
      <c r="A87" s="95"/>
      <c r="B87" s="3" t="s">
        <v>177</v>
      </c>
      <c r="C87" s="5" t="s">
        <v>5</v>
      </c>
      <c r="D87" s="29" t="s">
        <v>276</v>
      </c>
    </row>
    <row r="88" spans="1:4" ht="16.5" thickBot="1" x14ac:dyDescent="0.3">
      <c r="A88" s="96"/>
      <c r="B88" s="52" t="s">
        <v>89</v>
      </c>
      <c r="C88" s="31" t="s">
        <v>5</v>
      </c>
      <c r="D88" s="32" t="s">
        <v>274</v>
      </c>
    </row>
    <row r="89" spans="1:4" x14ac:dyDescent="0.25">
      <c r="A89" s="100">
        <v>13</v>
      </c>
      <c r="B89" s="26" t="s">
        <v>87</v>
      </c>
      <c r="C89" s="27" t="s">
        <v>5</v>
      </c>
      <c r="D89" s="28" t="s">
        <v>283</v>
      </c>
    </row>
    <row r="90" spans="1:4" x14ac:dyDescent="0.25">
      <c r="A90" s="101"/>
      <c r="B90" s="7" t="s">
        <v>59</v>
      </c>
      <c r="C90" s="5" t="s">
        <v>5</v>
      </c>
      <c r="D90" s="29" t="s">
        <v>277</v>
      </c>
    </row>
    <row r="91" spans="1:4" x14ac:dyDescent="0.25">
      <c r="A91" s="101"/>
      <c r="B91" s="7" t="s">
        <v>88</v>
      </c>
      <c r="C91" s="5" t="s">
        <v>13</v>
      </c>
      <c r="D91" s="29">
        <v>5300</v>
      </c>
    </row>
    <row r="92" spans="1:4" ht="31.5" x14ac:dyDescent="0.25">
      <c r="A92" s="101"/>
      <c r="B92" s="3" t="s">
        <v>175</v>
      </c>
      <c r="C92" s="5" t="s">
        <v>5</v>
      </c>
      <c r="D92" s="43">
        <v>41275</v>
      </c>
    </row>
    <row r="93" spans="1:4" ht="31.5" x14ac:dyDescent="0.25">
      <c r="A93" s="101"/>
      <c r="B93" s="3" t="s">
        <v>176</v>
      </c>
      <c r="C93" s="5" t="s">
        <v>5</v>
      </c>
      <c r="D93" s="29" t="s">
        <v>17</v>
      </c>
    </row>
    <row r="94" spans="1:4" x14ac:dyDescent="0.25">
      <c r="A94" s="101"/>
      <c r="B94" s="3" t="s">
        <v>177</v>
      </c>
      <c r="C94" s="5" t="s">
        <v>5</v>
      </c>
      <c r="D94" s="29" t="s">
        <v>254</v>
      </c>
    </row>
    <row r="95" spans="1:4" ht="16.5" thickBot="1" x14ac:dyDescent="0.3">
      <c r="A95" s="102"/>
      <c r="B95" s="52" t="s">
        <v>89</v>
      </c>
      <c r="C95" s="31" t="s">
        <v>5</v>
      </c>
      <c r="D95" s="32" t="s">
        <v>284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91" t="s">
        <v>100</v>
      </c>
      <c r="B1" s="91"/>
      <c r="C1" s="91"/>
      <c r="D1" s="91"/>
    </row>
    <row r="3" spans="1:4" ht="35.1" customHeight="1" thickBot="1" x14ac:dyDescent="0.3">
      <c r="A3" s="46" t="s">
        <v>0</v>
      </c>
      <c r="B3" s="46" t="s">
        <v>1</v>
      </c>
      <c r="C3" s="46" t="s">
        <v>2</v>
      </c>
      <c r="D3" s="46" t="s">
        <v>3</v>
      </c>
    </row>
    <row r="4" spans="1:4" s="6" customFormat="1" ht="20.100000000000001" customHeight="1" x14ac:dyDescent="0.25">
      <c r="A4" s="38" t="s">
        <v>8</v>
      </c>
      <c r="B4" s="39" t="s">
        <v>4</v>
      </c>
      <c r="C4" s="27" t="s">
        <v>5</v>
      </c>
      <c r="D4" s="40">
        <v>42825</v>
      </c>
    </row>
    <row r="5" spans="1:4" s="6" customFormat="1" ht="20.100000000000001" customHeight="1" x14ac:dyDescent="0.25">
      <c r="A5" s="41"/>
      <c r="B5" s="7" t="s">
        <v>91</v>
      </c>
      <c r="C5" s="5" t="s">
        <v>5</v>
      </c>
      <c r="D5" s="29" t="s">
        <v>256</v>
      </c>
    </row>
    <row r="6" spans="1:4" s="6" customFormat="1" ht="37.5" customHeight="1" x14ac:dyDescent="0.25">
      <c r="A6" s="41"/>
      <c r="B6" s="7" t="s">
        <v>92</v>
      </c>
      <c r="C6" s="5" t="s">
        <v>5</v>
      </c>
      <c r="D6" s="29" t="s">
        <v>257</v>
      </c>
    </row>
    <row r="7" spans="1:4" s="6" customFormat="1" ht="20.100000000000001" customHeight="1" x14ac:dyDescent="0.25">
      <c r="A7" s="41"/>
      <c r="B7" s="3" t="s">
        <v>59</v>
      </c>
      <c r="C7" s="5" t="s">
        <v>5</v>
      </c>
      <c r="D7" s="29" t="s">
        <v>251</v>
      </c>
    </row>
    <row r="8" spans="1:4" s="6" customFormat="1" ht="20.100000000000001" customHeight="1" x14ac:dyDescent="0.25">
      <c r="A8" s="41"/>
      <c r="B8" s="3" t="s">
        <v>93</v>
      </c>
      <c r="C8" s="5" t="s">
        <v>13</v>
      </c>
      <c r="D8" s="29">
        <v>11.67</v>
      </c>
    </row>
    <row r="9" spans="1:4" s="6" customFormat="1" ht="35.1" customHeight="1" x14ac:dyDescent="0.25">
      <c r="A9" s="41"/>
      <c r="B9" s="7" t="s">
        <v>94</v>
      </c>
      <c r="C9" s="5" t="s">
        <v>5</v>
      </c>
      <c r="D9" s="42" t="s">
        <v>258</v>
      </c>
    </row>
    <row r="10" spans="1:4" s="6" customFormat="1" ht="35.1" customHeight="1" x14ac:dyDescent="0.25">
      <c r="A10" s="41"/>
      <c r="B10" s="3" t="s">
        <v>95</v>
      </c>
      <c r="C10" s="5" t="s">
        <v>5</v>
      </c>
      <c r="D10" s="42" t="s">
        <v>259</v>
      </c>
    </row>
    <row r="11" spans="1:4" s="6" customFormat="1" ht="157.5" customHeight="1" x14ac:dyDescent="0.25">
      <c r="A11" s="41"/>
      <c r="B11" s="3" t="s">
        <v>96</v>
      </c>
      <c r="C11" s="5" t="s">
        <v>5</v>
      </c>
      <c r="D11" s="29" t="s">
        <v>295</v>
      </c>
    </row>
    <row r="12" spans="1:4" s="6" customFormat="1" ht="20.100000000000001" customHeight="1" x14ac:dyDescent="0.25">
      <c r="A12" s="41"/>
      <c r="B12" s="7" t="s">
        <v>97</v>
      </c>
      <c r="C12" s="5" t="s">
        <v>5</v>
      </c>
      <c r="D12" s="43">
        <v>42339</v>
      </c>
    </row>
    <row r="13" spans="1:4" s="6" customFormat="1" ht="33" customHeight="1" x14ac:dyDescent="0.25">
      <c r="A13" s="41"/>
      <c r="B13" s="7" t="s">
        <v>178</v>
      </c>
      <c r="C13" s="5" t="s">
        <v>5</v>
      </c>
      <c r="D13" s="29" t="s">
        <v>260</v>
      </c>
    </row>
    <row r="14" spans="1:4" s="6" customFormat="1" ht="33" customHeight="1" x14ac:dyDescent="0.25">
      <c r="A14" s="41"/>
      <c r="B14" s="7" t="s">
        <v>179</v>
      </c>
      <c r="C14" s="5" t="s">
        <v>5</v>
      </c>
      <c r="D14" s="29">
        <v>2.8000000000000001E-2</v>
      </c>
    </row>
    <row r="15" spans="1:4" s="6" customFormat="1" ht="35.25" customHeight="1" x14ac:dyDescent="0.25">
      <c r="A15" s="103" t="s">
        <v>99</v>
      </c>
      <c r="B15" s="104"/>
      <c r="C15" s="104"/>
      <c r="D15" s="105"/>
    </row>
    <row r="16" spans="1:4" s="6" customFormat="1" ht="161.25" customHeight="1" thickBot="1" x14ac:dyDescent="0.3">
      <c r="A16" s="44"/>
      <c r="B16" s="45" t="s">
        <v>99</v>
      </c>
      <c r="C16" s="31" t="s">
        <v>5</v>
      </c>
      <c r="D16" s="32" t="s">
        <v>296</v>
      </c>
    </row>
    <row r="17" spans="1:4" x14ac:dyDescent="0.25">
      <c r="A17" s="38">
        <v>2</v>
      </c>
      <c r="B17" s="39" t="s">
        <v>4</v>
      </c>
      <c r="C17" s="27" t="s">
        <v>5</v>
      </c>
      <c r="D17" s="40">
        <v>42339</v>
      </c>
    </row>
    <row r="18" spans="1:4" x14ac:dyDescent="0.25">
      <c r="A18" s="41"/>
      <c r="B18" s="7" t="s">
        <v>91</v>
      </c>
      <c r="C18" s="5" t="s">
        <v>5</v>
      </c>
      <c r="D18" s="29" t="s">
        <v>261</v>
      </c>
    </row>
    <row r="19" spans="1:4" ht="31.5" x14ac:dyDescent="0.25">
      <c r="A19" s="41"/>
      <c r="B19" s="7" t="s">
        <v>92</v>
      </c>
      <c r="C19" s="5" t="s">
        <v>5</v>
      </c>
      <c r="D19" s="29" t="s">
        <v>257</v>
      </c>
    </row>
    <row r="20" spans="1:4" x14ac:dyDescent="0.25">
      <c r="A20" s="41"/>
      <c r="B20" s="3" t="s">
        <v>59</v>
      </c>
      <c r="C20" s="5" t="s">
        <v>5</v>
      </c>
      <c r="D20" s="29" t="s">
        <v>251</v>
      </c>
    </row>
    <row r="21" spans="1:4" x14ac:dyDescent="0.25">
      <c r="A21" s="41"/>
      <c r="B21" s="3" t="s">
        <v>93</v>
      </c>
      <c r="C21" s="5" t="s">
        <v>13</v>
      </c>
      <c r="D21" s="29">
        <v>77.41</v>
      </c>
    </row>
    <row r="22" spans="1:4" ht="94.5" x14ac:dyDescent="0.25">
      <c r="A22" s="41"/>
      <c r="B22" s="7" t="s">
        <v>94</v>
      </c>
      <c r="C22" s="5" t="s">
        <v>5</v>
      </c>
      <c r="D22" s="42" t="s">
        <v>269</v>
      </c>
    </row>
    <row r="23" spans="1:4" ht="31.5" x14ac:dyDescent="0.25">
      <c r="A23" s="41"/>
      <c r="B23" s="3" t="s">
        <v>95</v>
      </c>
      <c r="C23" s="5" t="s">
        <v>5</v>
      </c>
      <c r="D23" s="42" t="s">
        <v>263</v>
      </c>
    </row>
    <row r="24" spans="1:4" ht="63" x14ac:dyDescent="0.25">
      <c r="A24" s="41"/>
      <c r="B24" s="3" t="s">
        <v>96</v>
      </c>
      <c r="C24" s="5" t="s">
        <v>5</v>
      </c>
      <c r="D24" s="29" t="s">
        <v>297</v>
      </c>
    </row>
    <row r="25" spans="1:4" x14ac:dyDescent="0.25">
      <c r="A25" s="41"/>
      <c r="B25" s="7" t="s">
        <v>97</v>
      </c>
      <c r="C25" s="5" t="s">
        <v>5</v>
      </c>
      <c r="D25" s="43" t="s">
        <v>298</v>
      </c>
    </row>
    <row r="26" spans="1:4" ht="31.5" x14ac:dyDescent="0.25">
      <c r="A26" s="41"/>
      <c r="B26" s="53" t="s">
        <v>178</v>
      </c>
      <c r="C26" s="5" t="s">
        <v>5</v>
      </c>
      <c r="D26" s="29" t="s">
        <v>278</v>
      </c>
    </row>
    <row r="27" spans="1:4" ht="31.5" x14ac:dyDescent="0.25">
      <c r="A27" s="41"/>
      <c r="B27" s="7" t="s">
        <v>179</v>
      </c>
      <c r="C27" s="5" t="s">
        <v>5</v>
      </c>
      <c r="D27" s="29">
        <v>2.8000000000000001E-2</v>
      </c>
    </row>
    <row r="28" spans="1:4" ht="15.75" customHeight="1" x14ac:dyDescent="0.25">
      <c r="A28" s="103" t="s">
        <v>99</v>
      </c>
      <c r="B28" s="104"/>
      <c r="C28" s="104"/>
      <c r="D28" s="105"/>
    </row>
    <row r="29" spans="1:4" ht="79.5" thickBot="1" x14ac:dyDescent="0.3">
      <c r="A29" s="44"/>
      <c r="B29" s="45" t="s">
        <v>99</v>
      </c>
      <c r="C29" s="31" t="s">
        <v>5</v>
      </c>
      <c r="D29" s="32" t="s">
        <v>296</v>
      </c>
    </row>
    <row r="30" spans="1:4" x14ac:dyDescent="0.25">
      <c r="A30" s="38">
        <v>3</v>
      </c>
      <c r="B30" s="39" t="s">
        <v>4</v>
      </c>
      <c r="C30" s="27" t="s">
        <v>5</v>
      </c>
      <c r="D30" s="40">
        <v>42339</v>
      </c>
    </row>
    <row r="31" spans="1:4" x14ac:dyDescent="0.25">
      <c r="A31" s="41"/>
      <c r="B31" s="7" t="s">
        <v>91</v>
      </c>
      <c r="C31" s="5" t="s">
        <v>5</v>
      </c>
      <c r="D31" s="29" t="s">
        <v>264</v>
      </c>
    </row>
    <row r="32" spans="1:4" ht="31.5" x14ac:dyDescent="0.25">
      <c r="A32" s="41"/>
      <c r="B32" s="7" t="s">
        <v>92</v>
      </c>
      <c r="C32" s="5" t="s">
        <v>5</v>
      </c>
      <c r="D32" s="29" t="s">
        <v>257</v>
      </c>
    </row>
    <row r="33" spans="1:4" x14ac:dyDescent="0.25">
      <c r="A33" s="41"/>
      <c r="B33" s="3" t="s">
        <v>59</v>
      </c>
      <c r="C33" s="5" t="s">
        <v>5</v>
      </c>
      <c r="D33" s="29" t="s">
        <v>265</v>
      </c>
    </row>
    <row r="34" spans="1:4" x14ac:dyDescent="0.25">
      <c r="A34" s="41"/>
      <c r="B34" s="3" t="s">
        <v>93</v>
      </c>
      <c r="C34" s="5" t="s">
        <v>13</v>
      </c>
      <c r="D34" s="29">
        <v>114.1</v>
      </c>
    </row>
    <row r="35" spans="1:4" ht="94.5" x14ac:dyDescent="0.25">
      <c r="A35" s="41"/>
      <c r="B35" s="7" t="s">
        <v>94</v>
      </c>
      <c r="C35" s="5" t="s">
        <v>5</v>
      </c>
      <c r="D35" s="42" t="s">
        <v>269</v>
      </c>
    </row>
    <row r="36" spans="1:4" ht="31.5" x14ac:dyDescent="0.25">
      <c r="A36" s="41"/>
      <c r="B36" s="3" t="s">
        <v>95</v>
      </c>
      <c r="C36" s="5" t="s">
        <v>5</v>
      </c>
      <c r="D36" s="42" t="s">
        <v>263</v>
      </c>
    </row>
    <row r="37" spans="1:4" ht="63" x14ac:dyDescent="0.25">
      <c r="A37" s="41"/>
      <c r="B37" s="3" t="s">
        <v>96</v>
      </c>
      <c r="C37" s="5" t="s">
        <v>5</v>
      </c>
      <c r="D37" s="29" t="s">
        <v>299</v>
      </c>
    </row>
    <row r="38" spans="1:4" x14ac:dyDescent="0.25">
      <c r="A38" s="41"/>
      <c r="B38" s="7" t="s">
        <v>97</v>
      </c>
      <c r="C38" s="5" t="s">
        <v>5</v>
      </c>
      <c r="D38" s="43">
        <v>42339</v>
      </c>
    </row>
    <row r="39" spans="1:4" ht="31.5" x14ac:dyDescent="0.25">
      <c r="A39" s="41"/>
      <c r="B39" s="53" t="s">
        <v>178</v>
      </c>
      <c r="C39" s="5" t="s">
        <v>5</v>
      </c>
      <c r="D39" s="29">
        <v>2.7E-2</v>
      </c>
    </row>
    <row r="40" spans="1:4" ht="31.5" x14ac:dyDescent="0.25">
      <c r="A40" s="41"/>
      <c r="B40" s="53" t="s">
        <v>179</v>
      </c>
      <c r="C40" s="5" t="s">
        <v>5</v>
      </c>
      <c r="D40" s="61">
        <v>2.8000000000000001E-2</v>
      </c>
    </row>
    <row r="41" spans="1:4" ht="15.75" customHeight="1" x14ac:dyDescent="0.25">
      <c r="A41" s="103" t="s">
        <v>99</v>
      </c>
      <c r="B41" s="104"/>
      <c r="C41" s="104"/>
      <c r="D41" s="105"/>
    </row>
    <row r="42" spans="1:4" ht="79.5" thickBot="1" x14ac:dyDescent="0.3">
      <c r="A42" s="44"/>
      <c r="B42" s="45" t="s">
        <v>99</v>
      </c>
      <c r="C42" s="31" t="s">
        <v>5</v>
      </c>
      <c r="D42" s="32" t="s">
        <v>296</v>
      </c>
    </row>
    <row r="43" spans="1:4" ht="21" customHeight="1" x14ac:dyDescent="0.25">
      <c r="A43" s="38">
        <v>4</v>
      </c>
      <c r="B43" s="39" t="s">
        <v>4</v>
      </c>
      <c r="C43" s="27" t="s">
        <v>5</v>
      </c>
      <c r="D43" s="40">
        <v>42339</v>
      </c>
    </row>
    <row r="44" spans="1:4" x14ac:dyDescent="0.25">
      <c r="A44" s="41"/>
      <c r="B44" s="7" t="s">
        <v>91</v>
      </c>
      <c r="C44" s="5" t="s">
        <v>5</v>
      </c>
      <c r="D44" s="29" t="s">
        <v>266</v>
      </c>
    </row>
    <row r="45" spans="1:4" ht="31.5" x14ac:dyDescent="0.25">
      <c r="A45" s="41"/>
      <c r="B45" s="7" t="s">
        <v>92</v>
      </c>
      <c r="C45" s="5" t="s">
        <v>5</v>
      </c>
      <c r="D45" s="29" t="s">
        <v>257</v>
      </c>
    </row>
    <row r="46" spans="1:4" x14ac:dyDescent="0.25">
      <c r="A46" s="41"/>
      <c r="B46" s="3" t="s">
        <v>59</v>
      </c>
      <c r="C46" s="5" t="s">
        <v>5</v>
      </c>
      <c r="D46" s="29" t="s">
        <v>251</v>
      </c>
    </row>
    <row r="47" spans="1:4" x14ac:dyDescent="0.25">
      <c r="A47" s="41"/>
      <c r="B47" s="3" t="s">
        <v>93</v>
      </c>
      <c r="C47" s="5" t="s">
        <v>13</v>
      </c>
      <c r="D47" s="29">
        <v>12.59</v>
      </c>
    </row>
    <row r="48" spans="1:4" ht="31.5" x14ac:dyDescent="0.25">
      <c r="A48" s="41"/>
      <c r="B48" s="7" t="s">
        <v>94</v>
      </c>
      <c r="C48" s="5" t="s">
        <v>5</v>
      </c>
      <c r="D48" s="42" t="s">
        <v>258</v>
      </c>
    </row>
    <row r="49" spans="1:4" ht="31.5" x14ac:dyDescent="0.25">
      <c r="A49" s="41"/>
      <c r="B49" s="3" t="s">
        <v>95</v>
      </c>
      <c r="C49" s="5" t="s">
        <v>5</v>
      </c>
      <c r="D49" s="42" t="s">
        <v>259</v>
      </c>
    </row>
    <row r="50" spans="1:4" ht="78.75" x14ac:dyDescent="0.25">
      <c r="A50" s="41"/>
      <c r="B50" s="3" t="s">
        <v>96</v>
      </c>
      <c r="C50" s="5" t="s">
        <v>5</v>
      </c>
      <c r="D50" s="29" t="s">
        <v>300</v>
      </c>
    </row>
    <row r="51" spans="1:4" x14ac:dyDescent="0.25">
      <c r="A51" s="41"/>
      <c r="B51" s="7" t="s">
        <v>97</v>
      </c>
      <c r="C51" s="5" t="s">
        <v>5</v>
      </c>
      <c r="D51" s="43">
        <v>42339</v>
      </c>
    </row>
    <row r="52" spans="1:4" ht="31.5" x14ac:dyDescent="0.25">
      <c r="A52" s="41"/>
      <c r="B52" s="53" t="s">
        <v>178</v>
      </c>
      <c r="C52" s="5" t="s">
        <v>5</v>
      </c>
      <c r="D52" s="29">
        <v>9.31</v>
      </c>
    </row>
    <row r="53" spans="1:4" ht="31.5" x14ac:dyDescent="0.25">
      <c r="A53" s="41"/>
      <c r="B53" s="7" t="s">
        <v>179</v>
      </c>
      <c r="C53" s="5" t="s">
        <v>5</v>
      </c>
      <c r="D53" s="29">
        <v>0</v>
      </c>
    </row>
    <row r="54" spans="1:4" ht="15.75" customHeight="1" x14ac:dyDescent="0.25">
      <c r="A54" s="103" t="s">
        <v>99</v>
      </c>
      <c r="B54" s="104"/>
      <c r="C54" s="104"/>
      <c r="D54" s="105"/>
    </row>
    <row r="55" spans="1:4" ht="79.5" thickBot="1" x14ac:dyDescent="0.3">
      <c r="A55" s="44"/>
      <c r="B55" s="45" t="s">
        <v>99</v>
      </c>
      <c r="C55" s="31" t="s">
        <v>5</v>
      </c>
      <c r="D55" s="32" t="s">
        <v>296</v>
      </c>
    </row>
    <row r="56" spans="1:4" x14ac:dyDescent="0.25">
      <c r="A56" s="38">
        <v>5</v>
      </c>
      <c r="B56" s="39" t="s">
        <v>4</v>
      </c>
      <c r="C56" s="27" t="s">
        <v>5</v>
      </c>
      <c r="D56" s="40" t="s">
        <v>298</v>
      </c>
    </row>
    <row r="57" spans="1:4" x14ac:dyDescent="0.25">
      <c r="A57" s="41"/>
      <c r="B57" s="7" t="s">
        <v>91</v>
      </c>
      <c r="C57" s="5" t="s">
        <v>5</v>
      </c>
      <c r="D57" s="29" t="s">
        <v>267</v>
      </c>
    </row>
    <row r="58" spans="1:4" ht="31.5" x14ac:dyDescent="0.25">
      <c r="A58" s="41"/>
      <c r="B58" s="7" t="s">
        <v>92</v>
      </c>
      <c r="C58" s="5" t="s">
        <v>5</v>
      </c>
      <c r="D58" s="29" t="s">
        <v>257</v>
      </c>
    </row>
    <row r="59" spans="1:4" x14ac:dyDescent="0.25">
      <c r="A59" s="41"/>
      <c r="B59" s="3" t="s">
        <v>59</v>
      </c>
      <c r="C59" s="5" t="s">
        <v>5</v>
      </c>
      <c r="D59" s="29" t="s">
        <v>268</v>
      </c>
    </row>
    <row r="60" spans="1:4" x14ac:dyDescent="0.25">
      <c r="A60" s="41"/>
      <c r="B60" s="3" t="s">
        <v>93</v>
      </c>
      <c r="C60" s="5" t="s">
        <v>13</v>
      </c>
      <c r="D60" s="29">
        <v>0.92</v>
      </c>
    </row>
    <row r="61" spans="1:4" ht="63" x14ac:dyDescent="0.25">
      <c r="A61" s="41"/>
      <c r="B61" s="7" t="s">
        <v>94</v>
      </c>
      <c r="C61" s="5" t="s">
        <v>5</v>
      </c>
      <c r="D61" s="42" t="s">
        <v>262</v>
      </c>
    </row>
    <row r="62" spans="1:4" ht="31.5" x14ac:dyDescent="0.25">
      <c r="A62" s="41"/>
      <c r="B62" s="3" t="s">
        <v>95</v>
      </c>
      <c r="C62" s="5" t="s">
        <v>5</v>
      </c>
      <c r="D62" s="42" t="s">
        <v>259</v>
      </c>
    </row>
    <row r="63" spans="1:4" ht="63" x14ac:dyDescent="0.25">
      <c r="A63" s="41"/>
      <c r="B63" s="3" t="s">
        <v>96</v>
      </c>
      <c r="C63" s="5" t="s">
        <v>5</v>
      </c>
      <c r="D63" s="29" t="s">
        <v>301</v>
      </c>
    </row>
    <row r="64" spans="1:4" x14ac:dyDescent="0.25">
      <c r="A64" s="41"/>
      <c r="B64" s="7" t="s">
        <v>97</v>
      </c>
      <c r="C64" s="5" t="s">
        <v>5</v>
      </c>
      <c r="D64" s="43">
        <v>42186</v>
      </c>
    </row>
    <row r="65" spans="1:4" ht="63" x14ac:dyDescent="0.25">
      <c r="A65" s="41"/>
      <c r="B65" s="7" t="s">
        <v>178</v>
      </c>
      <c r="C65" s="5" t="s">
        <v>5</v>
      </c>
      <c r="D65" s="29" t="s">
        <v>302</v>
      </c>
    </row>
    <row r="66" spans="1:4" ht="76.5" x14ac:dyDescent="0.25">
      <c r="A66" s="41"/>
      <c r="B66" s="7" t="s">
        <v>179</v>
      </c>
      <c r="C66" s="5" t="s">
        <v>5</v>
      </c>
      <c r="D66" s="61" t="s">
        <v>303</v>
      </c>
    </row>
    <row r="67" spans="1:4" ht="15.75" customHeight="1" x14ac:dyDescent="0.25">
      <c r="A67" s="103" t="s">
        <v>99</v>
      </c>
      <c r="B67" s="104"/>
      <c r="C67" s="104"/>
      <c r="D67" s="105"/>
    </row>
    <row r="68" spans="1:4" ht="79.5" thickBot="1" x14ac:dyDescent="0.3">
      <c r="A68" s="44"/>
      <c r="B68" s="45" t="s">
        <v>99</v>
      </c>
      <c r="C68" s="31" t="s">
        <v>5</v>
      </c>
      <c r="D68" s="32" t="s">
        <v>296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07" t="s">
        <v>104</v>
      </c>
      <c r="B1" s="107"/>
      <c r="C1" s="107"/>
      <c r="D1" s="107"/>
    </row>
    <row r="2" spans="1:4" ht="26.25" x14ac:dyDescent="0.4">
      <c r="A2" s="47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42825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279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279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106" t="s">
        <v>183</v>
      </c>
      <c r="B8" s="106"/>
      <c r="C8" s="106"/>
      <c r="D8" s="106"/>
    </row>
    <row r="9" spans="1:4" s="6" customFormat="1" ht="37.5" customHeight="1" x14ac:dyDescent="0.25">
      <c r="A9" s="94">
        <v>1</v>
      </c>
      <c r="B9" s="56" t="s">
        <v>184</v>
      </c>
      <c r="C9" s="27" t="s">
        <v>5</v>
      </c>
      <c r="D9" s="28" t="s">
        <v>293</v>
      </c>
    </row>
    <row r="10" spans="1:4" s="6" customFormat="1" ht="20.100000000000001" customHeight="1" x14ac:dyDescent="0.25">
      <c r="A10" s="95"/>
      <c r="B10" s="7" t="s">
        <v>185</v>
      </c>
      <c r="C10" s="5" t="s">
        <v>5</v>
      </c>
      <c r="D10" s="29" t="s">
        <v>307</v>
      </c>
    </row>
    <row r="11" spans="1:4" s="6" customFormat="1" ht="40.5" customHeight="1" x14ac:dyDescent="0.25">
      <c r="A11" s="95"/>
      <c r="B11" s="7" t="s">
        <v>101</v>
      </c>
      <c r="C11" s="5" t="s">
        <v>5</v>
      </c>
      <c r="D11" s="29" t="s">
        <v>308</v>
      </c>
    </row>
    <row r="12" spans="1:4" s="6" customFormat="1" ht="20.100000000000001" customHeight="1" x14ac:dyDescent="0.25">
      <c r="A12" s="95"/>
      <c r="B12" s="7" t="s">
        <v>102</v>
      </c>
      <c r="C12" s="5" t="s">
        <v>5</v>
      </c>
      <c r="D12" s="43"/>
    </row>
    <row r="13" spans="1:4" s="6" customFormat="1" ht="39" customHeight="1" thickBot="1" x14ac:dyDescent="0.3">
      <c r="A13" s="96"/>
      <c r="B13" s="45" t="s">
        <v>103</v>
      </c>
      <c r="C13" s="31" t="s">
        <v>13</v>
      </c>
      <c r="D13" s="32">
        <v>450</v>
      </c>
    </row>
    <row r="14" spans="1:4" x14ac:dyDescent="0.25">
      <c r="A14" s="94">
        <v>2</v>
      </c>
      <c r="B14" s="56" t="s">
        <v>184</v>
      </c>
      <c r="C14" s="27" t="s">
        <v>5</v>
      </c>
      <c r="D14" s="28" t="s">
        <v>305</v>
      </c>
    </row>
    <row r="15" spans="1:4" x14ac:dyDescent="0.25">
      <c r="A15" s="95"/>
      <c r="B15" s="7" t="s">
        <v>185</v>
      </c>
      <c r="C15" s="5" t="s">
        <v>5</v>
      </c>
      <c r="D15" s="29">
        <v>3808001402</v>
      </c>
    </row>
    <row r="16" spans="1:4" x14ac:dyDescent="0.25">
      <c r="A16" s="95"/>
      <c r="B16" s="7" t="s">
        <v>101</v>
      </c>
      <c r="C16" s="5" t="s">
        <v>5</v>
      </c>
      <c r="D16" s="29" t="s">
        <v>306</v>
      </c>
    </row>
    <row r="17" spans="1:4" x14ac:dyDescent="0.25">
      <c r="A17" s="95"/>
      <c r="B17" s="7" t="s">
        <v>102</v>
      </c>
      <c r="C17" s="5" t="s">
        <v>5</v>
      </c>
      <c r="D17" s="43"/>
    </row>
    <row r="18" spans="1:4" ht="16.5" thickBot="1" x14ac:dyDescent="0.3">
      <c r="A18" s="96"/>
      <c r="B18" s="45" t="s">
        <v>103</v>
      </c>
      <c r="C18" s="31" t="s">
        <v>13</v>
      </c>
      <c r="D18" s="32">
        <v>600</v>
      </c>
    </row>
    <row r="19" spans="1:4" x14ac:dyDescent="0.25">
      <c r="A19" s="94">
        <v>4</v>
      </c>
      <c r="B19" s="56" t="s">
        <v>184</v>
      </c>
      <c r="C19" s="27" t="s">
        <v>5</v>
      </c>
      <c r="D19" s="28" t="s">
        <v>309</v>
      </c>
    </row>
    <row r="20" spans="1:4" x14ac:dyDescent="0.25">
      <c r="A20" s="95"/>
      <c r="B20" s="7" t="s">
        <v>185</v>
      </c>
      <c r="C20" s="5" t="s">
        <v>5</v>
      </c>
      <c r="D20" s="29"/>
    </row>
    <row r="21" spans="1:4" x14ac:dyDescent="0.25">
      <c r="A21" s="95"/>
      <c r="B21" s="7" t="s">
        <v>101</v>
      </c>
      <c r="C21" s="5" t="s">
        <v>5</v>
      </c>
      <c r="D21" s="29"/>
    </row>
    <row r="22" spans="1:4" x14ac:dyDescent="0.25">
      <c r="A22" s="95"/>
      <c r="B22" s="7" t="s">
        <v>102</v>
      </c>
      <c r="C22" s="5" t="s">
        <v>5</v>
      </c>
      <c r="D22" s="43"/>
    </row>
    <row r="23" spans="1:4" ht="16.5" thickBot="1" x14ac:dyDescent="0.3">
      <c r="A23" s="96"/>
      <c r="B23" s="45" t="s">
        <v>103</v>
      </c>
      <c r="C23" s="31" t="s">
        <v>13</v>
      </c>
      <c r="D23" s="32">
        <v>400</v>
      </c>
    </row>
  </sheetData>
  <mergeCells count="5"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99" t="s">
        <v>109</v>
      </c>
      <c r="B1" s="99"/>
      <c r="C1" s="99"/>
      <c r="D1" s="99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42825</v>
      </c>
    </row>
    <row r="5" spans="1:4" ht="20.100000000000001" customHeight="1" x14ac:dyDescent="0.25">
      <c r="A5" s="93" t="s">
        <v>105</v>
      </c>
      <c r="B5" s="93"/>
      <c r="C5" s="93"/>
      <c r="D5" s="93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08" t="s">
        <v>270</v>
      </c>
      <c r="C10" s="108"/>
      <c r="D10" s="108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99" t="s">
        <v>112</v>
      </c>
      <c r="B1" s="99"/>
      <c r="C1" s="99"/>
      <c r="D1" s="99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42825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8" t="s">
        <v>294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2" t="s">
        <v>218</v>
      </c>
    </row>
    <row r="8" spans="1:8" x14ac:dyDescent="0.25">
      <c r="H8" s="1" t="s">
        <v>280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0"/>
  <sheetViews>
    <sheetView tabSelected="1" view="pageLayout" topLeftCell="A60" zoomScaleNormal="115" workbookViewId="0">
      <selection activeCell="D44" sqref="D44"/>
    </sheetView>
  </sheetViews>
  <sheetFormatPr defaultRowHeight="15.75" x14ac:dyDescent="0.25"/>
  <cols>
    <col min="1" max="1" width="7.140625" style="1" customWidth="1"/>
    <col min="2" max="2" width="47.28515625" style="16" customWidth="1"/>
    <col min="3" max="3" width="27.7109375" style="1" customWidth="1"/>
    <col min="4" max="4" width="16.7109375" style="1" customWidth="1"/>
    <col min="5" max="5" width="17.140625" style="1" customWidth="1"/>
    <col min="6" max="6" width="16" style="1" customWidth="1"/>
    <col min="7" max="7" width="12.42578125" style="1" customWidth="1"/>
    <col min="8" max="16384" width="9.140625" style="1"/>
  </cols>
  <sheetData>
    <row r="1" spans="1:7" ht="15.75" customHeight="1" x14ac:dyDescent="0.25">
      <c r="A1" s="83" t="s">
        <v>371</v>
      </c>
      <c r="B1" s="84"/>
      <c r="C1" s="83"/>
      <c r="D1" s="114" t="s">
        <v>368</v>
      </c>
      <c r="E1" s="115"/>
      <c r="F1" s="82"/>
      <c r="G1" s="83"/>
    </row>
    <row r="2" spans="1:7" ht="18.75" x14ac:dyDescent="0.3">
      <c r="A2" s="83"/>
      <c r="B2" s="80" t="s">
        <v>366</v>
      </c>
      <c r="C2" s="81"/>
      <c r="D2" s="115"/>
      <c r="E2" s="115"/>
      <c r="F2" s="82"/>
      <c r="G2" s="83"/>
    </row>
    <row r="3" spans="1:7" ht="18.75" x14ac:dyDescent="0.3">
      <c r="A3" s="83"/>
      <c r="B3" s="85" t="s">
        <v>367</v>
      </c>
      <c r="C3" s="85"/>
      <c r="D3" s="115"/>
      <c r="E3" s="115"/>
      <c r="F3" s="82"/>
      <c r="G3" s="83"/>
    </row>
    <row r="4" spans="1:7" ht="45.75" customHeight="1" x14ac:dyDescent="0.25">
      <c r="A4" s="83"/>
      <c r="B4" s="84"/>
      <c r="C4" s="83"/>
      <c r="D4" s="115"/>
      <c r="E4" s="115"/>
      <c r="F4" s="82"/>
      <c r="G4" s="83"/>
    </row>
    <row r="5" spans="1:7" ht="43.5" customHeight="1" x14ac:dyDescent="0.25">
      <c r="A5" s="113" t="s">
        <v>370</v>
      </c>
      <c r="B5" s="113"/>
      <c r="C5" s="113"/>
      <c r="D5" s="113"/>
      <c r="E5" s="113"/>
      <c r="F5" s="83"/>
      <c r="G5" s="83"/>
    </row>
    <row r="6" spans="1:7" ht="35.25" customHeight="1" x14ac:dyDescent="0.25">
      <c r="A6" s="2" t="s">
        <v>0</v>
      </c>
      <c r="B6" s="17" t="s">
        <v>1</v>
      </c>
      <c r="C6" s="2" t="s">
        <v>2</v>
      </c>
      <c r="D6" s="2" t="s">
        <v>3</v>
      </c>
      <c r="E6" s="83"/>
      <c r="F6" s="83"/>
      <c r="G6" s="83"/>
    </row>
    <row r="7" spans="1:7" s="6" customFormat="1" ht="20.100000000000001" customHeight="1" x14ac:dyDescent="0.25">
      <c r="A7" s="4" t="s">
        <v>8</v>
      </c>
      <c r="B7" s="18" t="s">
        <v>4</v>
      </c>
      <c r="C7" s="5" t="s">
        <v>5</v>
      </c>
      <c r="D7" s="49">
        <v>43190</v>
      </c>
      <c r="E7" s="86"/>
      <c r="F7" s="86"/>
      <c r="G7" s="86"/>
    </row>
    <row r="8" spans="1:7" s="6" customFormat="1" ht="20.100000000000001" customHeight="1" x14ac:dyDescent="0.25">
      <c r="A8" s="4" t="s">
        <v>9</v>
      </c>
      <c r="B8" s="18" t="s">
        <v>113</v>
      </c>
      <c r="C8" s="5" t="s">
        <v>5</v>
      </c>
      <c r="D8" s="49">
        <v>42736</v>
      </c>
      <c r="E8" s="86"/>
      <c r="F8" s="86"/>
      <c r="G8" s="86"/>
    </row>
    <row r="9" spans="1:7" s="6" customFormat="1" ht="20.100000000000001" customHeight="1" x14ac:dyDescent="0.25">
      <c r="A9" s="4" t="s">
        <v>10</v>
      </c>
      <c r="B9" s="18" t="s">
        <v>114</v>
      </c>
      <c r="C9" s="5" t="s">
        <v>5</v>
      </c>
      <c r="D9" s="49">
        <v>43100</v>
      </c>
      <c r="E9" s="86"/>
      <c r="F9" s="86"/>
      <c r="G9" s="86"/>
    </row>
    <row r="10" spans="1:7" s="6" customFormat="1" ht="30" customHeight="1" x14ac:dyDescent="0.25">
      <c r="A10" s="90" t="s">
        <v>186</v>
      </c>
      <c r="B10" s="90"/>
      <c r="C10" s="90"/>
      <c r="D10" s="90"/>
      <c r="E10" s="86"/>
      <c r="F10" s="86"/>
      <c r="G10" s="86"/>
    </row>
    <row r="11" spans="1:7" s="6" customFormat="1" ht="30" customHeight="1" x14ac:dyDescent="0.25">
      <c r="A11" s="4">
        <v>4</v>
      </c>
      <c r="B11" s="19" t="s">
        <v>115</v>
      </c>
      <c r="C11" s="5" t="s">
        <v>13</v>
      </c>
      <c r="D11" s="58">
        <v>0</v>
      </c>
      <c r="E11" s="86"/>
      <c r="F11" s="86"/>
      <c r="G11" s="86"/>
    </row>
    <row r="12" spans="1:7" s="6" customFormat="1" ht="20.100000000000001" customHeight="1" x14ac:dyDescent="0.25">
      <c r="A12" s="4">
        <v>5</v>
      </c>
      <c r="B12" s="9" t="s">
        <v>125</v>
      </c>
      <c r="C12" s="5" t="s">
        <v>13</v>
      </c>
      <c r="D12" s="58">
        <v>357351.7</v>
      </c>
      <c r="E12" s="86"/>
      <c r="F12" s="86"/>
      <c r="G12" s="86"/>
    </row>
    <row r="13" spans="1:7" s="6" customFormat="1" ht="20.100000000000001" customHeight="1" x14ac:dyDescent="0.25">
      <c r="A13" s="4">
        <v>6</v>
      </c>
      <c r="B13" s="9" t="s">
        <v>126</v>
      </c>
      <c r="C13" s="5" t="s">
        <v>13</v>
      </c>
      <c r="D13" s="58"/>
      <c r="E13" s="86"/>
      <c r="F13" s="86"/>
      <c r="G13" s="86"/>
    </row>
    <row r="14" spans="1:7" s="6" customFormat="1" ht="33" customHeight="1" x14ac:dyDescent="0.25">
      <c r="A14" s="4">
        <v>7</v>
      </c>
      <c r="B14" s="19" t="s">
        <v>187</v>
      </c>
      <c r="C14" s="5" t="s">
        <v>13</v>
      </c>
      <c r="D14" s="50">
        <f>D15+D16</f>
        <v>1409673.48</v>
      </c>
      <c r="E14" s="86"/>
      <c r="F14" s="86"/>
      <c r="G14" s="86"/>
    </row>
    <row r="15" spans="1:7" s="6" customFormat="1" ht="20.100000000000001" customHeight="1" x14ac:dyDescent="0.25">
      <c r="A15" s="4">
        <v>8</v>
      </c>
      <c r="B15" s="9" t="s">
        <v>127</v>
      </c>
      <c r="C15" s="5" t="s">
        <v>13</v>
      </c>
      <c r="D15" s="79">
        <v>1102629.48</v>
      </c>
      <c r="E15" s="86"/>
      <c r="F15" s="87"/>
      <c r="G15" s="86"/>
    </row>
    <row r="16" spans="1:7" s="6" customFormat="1" ht="20.100000000000001" customHeight="1" x14ac:dyDescent="0.25">
      <c r="A16" s="4">
        <v>9</v>
      </c>
      <c r="B16" s="9" t="s">
        <v>128</v>
      </c>
      <c r="C16" s="5" t="s">
        <v>13</v>
      </c>
      <c r="D16" s="79">
        <v>307044</v>
      </c>
      <c r="E16" s="86"/>
      <c r="F16" s="87"/>
      <c r="G16" s="86"/>
    </row>
    <row r="17" spans="1:7" s="6" customFormat="1" ht="20.25" customHeight="1" x14ac:dyDescent="0.25">
      <c r="A17" s="4">
        <v>10</v>
      </c>
      <c r="B17" s="19" t="s">
        <v>116</v>
      </c>
      <c r="C17" s="5" t="s">
        <v>13</v>
      </c>
      <c r="D17" s="50">
        <f>SUM(D18:D24)</f>
        <v>673500.76</v>
      </c>
      <c r="E17" s="86"/>
      <c r="F17" s="86"/>
      <c r="G17" s="86"/>
    </row>
    <row r="18" spans="1:7" s="6" customFormat="1" ht="20.25" customHeight="1" x14ac:dyDescent="0.25">
      <c r="A18" s="4">
        <v>11</v>
      </c>
      <c r="B18" s="9" t="s">
        <v>188</v>
      </c>
      <c r="C18" s="5" t="s">
        <v>13</v>
      </c>
      <c r="D18" s="50"/>
      <c r="E18" s="86"/>
      <c r="F18" s="86"/>
      <c r="G18" s="86"/>
    </row>
    <row r="19" spans="1:7" s="6" customFormat="1" ht="20.25" customHeight="1" x14ac:dyDescent="0.25">
      <c r="A19" s="4">
        <v>12</v>
      </c>
      <c r="B19" s="9" t="s">
        <v>127</v>
      </c>
      <c r="C19" s="5" t="s">
        <v>13</v>
      </c>
      <c r="D19" s="79">
        <v>528159.18000000005</v>
      </c>
      <c r="E19" s="86"/>
      <c r="F19" s="86"/>
      <c r="G19" s="86"/>
    </row>
    <row r="20" spans="1:7" s="6" customFormat="1" ht="20.25" customHeight="1" x14ac:dyDescent="0.25">
      <c r="A20" s="4">
        <v>13</v>
      </c>
      <c r="B20" s="9" t="s">
        <v>128</v>
      </c>
      <c r="C20" s="5" t="s">
        <v>13</v>
      </c>
      <c r="D20" s="79">
        <v>145341.57999999999</v>
      </c>
      <c r="E20" s="86"/>
      <c r="F20" s="86"/>
      <c r="G20" s="86"/>
    </row>
    <row r="21" spans="1:7" s="6" customFormat="1" ht="20.25" customHeight="1" x14ac:dyDescent="0.25">
      <c r="A21" s="4">
        <v>14</v>
      </c>
      <c r="B21" s="9" t="s">
        <v>189</v>
      </c>
      <c r="C21" s="5" t="s">
        <v>13</v>
      </c>
      <c r="D21" s="5">
        <v>0</v>
      </c>
      <c r="E21" s="86"/>
      <c r="F21" s="86"/>
      <c r="G21" s="86"/>
    </row>
    <row r="22" spans="1:7" s="6" customFormat="1" ht="20.100000000000001" customHeight="1" x14ac:dyDescent="0.25">
      <c r="A22" s="4">
        <v>15</v>
      </c>
      <c r="B22" s="9" t="s">
        <v>129</v>
      </c>
      <c r="C22" s="5" t="s">
        <v>13</v>
      </c>
      <c r="D22" s="5">
        <v>0</v>
      </c>
      <c r="E22" s="86"/>
      <c r="F22" s="86"/>
      <c r="G22" s="86"/>
    </row>
    <row r="23" spans="1:7" s="6" customFormat="1" ht="30" customHeight="1" x14ac:dyDescent="0.25">
      <c r="A23" s="4">
        <v>16</v>
      </c>
      <c r="B23" s="9" t="s">
        <v>130</v>
      </c>
      <c r="C23" s="5" t="s">
        <v>13</v>
      </c>
      <c r="D23" s="5">
        <v>0</v>
      </c>
      <c r="E23" s="86"/>
      <c r="F23" s="86"/>
      <c r="G23" s="86"/>
    </row>
    <row r="24" spans="1:7" s="6" customFormat="1" ht="20.100000000000001" customHeight="1" x14ac:dyDescent="0.25">
      <c r="A24" s="4">
        <v>17</v>
      </c>
      <c r="B24" s="9" t="s">
        <v>131</v>
      </c>
      <c r="C24" s="5" t="s">
        <v>13</v>
      </c>
      <c r="D24" s="5">
        <v>0</v>
      </c>
      <c r="E24" s="86"/>
      <c r="F24" s="86"/>
      <c r="G24" s="86"/>
    </row>
    <row r="25" spans="1:7" s="6" customFormat="1" ht="20.100000000000001" customHeight="1" x14ac:dyDescent="0.25">
      <c r="A25" s="4">
        <v>18</v>
      </c>
      <c r="B25" s="19" t="s">
        <v>117</v>
      </c>
      <c r="C25" s="5" t="s">
        <v>13</v>
      </c>
      <c r="D25" s="50">
        <f>SUM(D18:D24)+D12</f>
        <v>1030852.46</v>
      </c>
      <c r="E25" s="86"/>
      <c r="F25" s="86"/>
      <c r="G25" s="86"/>
    </row>
    <row r="26" spans="1:7" s="6" customFormat="1" ht="30" customHeight="1" x14ac:dyDescent="0.25">
      <c r="A26" s="4">
        <v>19</v>
      </c>
      <c r="B26" s="19" t="s">
        <v>118</v>
      </c>
      <c r="C26" s="5" t="s">
        <v>13</v>
      </c>
      <c r="D26" s="50"/>
      <c r="E26" s="86"/>
      <c r="F26" s="86"/>
      <c r="G26" s="86"/>
    </row>
    <row r="27" spans="1:7" s="6" customFormat="1" ht="20.100000000000001" customHeight="1" x14ac:dyDescent="0.25">
      <c r="A27" s="4">
        <v>20</v>
      </c>
      <c r="B27" s="9" t="s">
        <v>123</v>
      </c>
      <c r="C27" s="5" t="s">
        <v>13</v>
      </c>
      <c r="D27" s="5">
        <v>0</v>
      </c>
      <c r="E27" s="86"/>
      <c r="F27" s="86"/>
      <c r="G27" s="86"/>
    </row>
    <row r="28" spans="1:7" s="6" customFormat="1" ht="20.100000000000001" customHeight="1" x14ac:dyDescent="0.25">
      <c r="A28" s="4">
        <v>21</v>
      </c>
      <c r="B28" s="9" t="s">
        <v>124</v>
      </c>
      <c r="C28" s="5" t="s">
        <v>13</v>
      </c>
      <c r="D28" s="50">
        <v>276876.83</v>
      </c>
      <c r="E28" s="86"/>
      <c r="F28" s="86"/>
      <c r="G28" s="86"/>
    </row>
    <row r="29" spans="1:7" s="6" customFormat="1" ht="32.25" customHeight="1" x14ac:dyDescent="0.25">
      <c r="A29" s="97" t="s">
        <v>335</v>
      </c>
      <c r="B29" s="97"/>
      <c r="C29" s="97"/>
      <c r="D29" s="97"/>
      <c r="E29" s="86"/>
      <c r="F29" s="86"/>
      <c r="G29" s="86"/>
    </row>
    <row r="30" spans="1:7" s="6" customFormat="1" ht="42" customHeight="1" x14ac:dyDescent="0.25">
      <c r="A30" s="62">
        <v>21</v>
      </c>
      <c r="B30" s="63" t="s">
        <v>310</v>
      </c>
      <c r="C30" s="63" t="s">
        <v>334</v>
      </c>
      <c r="D30" s="63" t="s">
        <v>311</v>
      </c>
      <c r="E30" s="86"/>
      <c r="F30" s="86"/>
      <c r="G30" s="86"/>
    </row>
    <row r="31" spans="1:7" s="6" customFormat="1" ht="30.75" customHeight="1" x14ac:dyDescent="0.25">
      <c r="A31" s="62"/>
      <c r="B31" s="73" t="s">
        <v>380</v>
      </c>
      <c r="C31" s="63"/>
      <c r="D31" s="64">
        <v>-14075.516400000313</v>
      </c>
      <c r="E31" s="86"/>
      <c r="F31" s="86"/>
      <c r="G31" s="86"/>
    </row>
    <row r="32" spans="1:7" s="6" customFormat="1" ht="20.25" customHeight="1" x14ac:dyDescent="0.25">
      <c r="A32" s="64" t="s">
        <v>337</v>
      </c>
      <c r="B32" s="62" t="s">
        <v>312</v>
      </c>
      <c r="C32" s="63" t="s">
        <v>313</v>
      </c>
      <c r="D32" s="64">
        <f>7153*12</f>
        <v>85836</v>
      </c>
      <c r="E32" s="86"/>
      <c r="F32" s="86"/>
      <c r="G32" s="86"/>
    </row>
    <row r="33" spans="1:7" s="6" customFormat="1" ht="16.5" customHeight="1" x14ac:dyDescent="0.25">
      <c r="A33" s="64" t="s">
        <v>338</v>
      </c>
      <c r="B33" s="62" t="s">
        <v>314</v>
      </c>
      <c r="C33" s="63" t="s">
        <v>315</v>
      </c>
      <c r="D33" s="64">
        <f>9230*12</f>
        <v>110760</v>
      </c>
      <c r="E33" s="86"/>
      <c r="F33" s="86"/>
      <c r="G33" s="86"/>
    </row>
    <row r="34" spans="1:7" s="6" customFormat="1" ht="31.5" customHeight="1" x14ac:dyDescent="0.25">
      <c r="A34" s="64" t="s">
        <v>339</v>
      </c>
      <c r="B34" s="62" t="s">
        <v>316</v>
      </c>
      <c r="C34" s="63" t="s">
        <v>317</v>
      </c>
      <c r="D34" s="64">
        <f>9359.392/7*12</f>
        <v>16044.672</v>
      </c>
      <c r="E34" s="86"/>
      <c r="F34" s="86"/>
      <c r="G34" s="86"/>
    </row>
    <row r="35" spans="1:7" s="6" customFormat="1" ht="17.25" customHeight="1" x14ac:dyDescent="0.25">
      <c r="A35" s="64" t="s">
        <v>340</v>
      </c>
      <c r="B35" s="67" t="s">
        <v>318</v>
      </c>
      <c r="C35" s="65" t="s">
        <v>273</v>
      </c>
      <c r="D35" s="66">
        <f>27879.04/7*12</f>
        <v>47792.639999999999</v>
      </c>
      <c r="E35" s="86"/>
      <c r="F35" s="86"/>
      <c r="G35" s="86"/>
    </row>
    <row r="36" spans="1:7" s="6" customFormat="1" ht="42" customHeight="1" x14ac:dyDescent="0.25">
      <c r="A36" s="64" t="s">
        <v>341</v>
      </c>
      <c r="B36" s="67" t="s">
        <v>319</v>
      </c>
      <c r="C36" s="65" t="s">
        <v>320</v>
      </c>
      <c r="D36" s="66">
        <v>102331.3</v>
      </c>
      <c r="E36" s="86"/>
      <c r="F36" s="86"/>
      <c r="G36" s="86"/>
    </row>
    <row r="37" spans="1:7" s="6" customFormat="1" ht="56.25" customHeight="1" x14ac:dyDescent="0.25">
      <c r="A37" s="64" t="s">
        <v>342</v>
      </c>
      <c r="B37" s="67" t="s">
        <v>321</v>
      </c>
      <c r="C37" s="65" t="s">
        <v>254</v>
      </c>
      <c r="D37" s="66">
        <f>33056.576/7*12</f>
        <v>56668.416000000005</v>
      </c>
      <c r="E37" s="86"/>
      <c r="F37" s="86"/>
      <c r="G37" s="86"/>
    </row>
    <row r="38" spans="1:7" s="6" customFormat="1" ht="103.5" customHeight="1" x14ac:dyDescent="0.25">
      <c r="A38" s="64" t="s">
        <v>343</v>
      </c>
      <c r="B38" s="67" t="s">
        <v>322</v>
      </c>
      <c r="C38" s="65" t="s">
        <v>254</v>
      </c>
      <c r="D38" s="66">
        <f>78857.856/7*12</f>
        <v>135184.89600000001</v>
      </c>
      <c r="E38" s="86"/>
      <c r="F38" s="86"/>
      <c r="G38" s="86"/>
    </row>
    <row r="39" spans="1:7" s="6" customFormat="1" ht="33" customHeight="1" x14ac:dyDescent="0.25">
      <c r="A39" s="64" t="s">
        <v>344</v>
      </c>
      <c r="B39" s="62" t="s">
        <v>323</v>
      </c>
      <c r="C39" s="63" t="s">
        <v>324</v>
      </c>
      <c r="D39" s="64">
        <v>6125.6</v>
      </c>
      <c r="E39" s="86"/>
      <c r="F39" s="86"/>
      <c r="G39" s="86"/>
    </row>
    <row r="40" spans="1:7" s="6" customFormat="1" ht="22.5" customHeight="1" x14ac:dyDescent="0.25">
      <c r="A40" s="64" t="s">
        <v>345</v>
      </c>
      <c r="B40" s="67" t="s">
        <v>325</v>
      </c>
      <c r="C40" s="65" t="s">
        <v>336</v>
      </c>
      <c r="D40" s="66">
        <v>2885.3</v>
      </c>
      <c r="E40" s="86"/>
      <c r="F40" s="86"/>
      <c r="G40" s="86"/>
    </row>
    <row r="41" spans="1:7" s="6" customFormat="1" ht="30" customHeight="1" x14ac:dyDescent="0.25">
      <c r="A41" s="64" t="s">
        <v>346</v>
      </c>
      <c r="B41" s="67" t="s">
        <v>326</v>
      </c>
      <c r="C41" s="65" t="s">
        <v>333</v>
      </c>
      <c r="D41" s="66">
        <f>7050*2*12</f>
        <v>169200</v>
      </c>
      <c r="E41" s="86"/>
      <c r="F41" s="86"/>
      <c r="G41" s="86"/>
    </row>
    <row r="42" spans="1:7" s="6" customFormat="1" ht="20.100000000000001" customHeight="1" x14ac:dyDescent="0.25">
      <c r="A42" s="64" t="s">
        <v>347</v>
      </c>
      <c r="B42" s="68" t="s">
        <v>327</v>
      </c>
      <c r="C42" s="63" t="s">
        <v>328</v>
      </c>
      <c r="D42" s="64">
        <v>12000</v>
      </c>
      <c r="E42" s="86"/>
      <c r="F42" s="86"/>
      <c r="G42" s="86"/>
    </row>
    <row r="43" spans="1:7" s="6" customFormat="1" ht="41.25" customHeight="1" x14ac:dyDescent="0.25">
      <c r="A43" s="64" t="s">
        <v>348</v>
      </c>
      <c r="B43" s="68" t="s">
        <v>405</v>
      </c>
      <c r="C43" s="63"/>
      <c r="D43" s="64">
        <v>6899.3</v>
      </c>
      <c r="E43" s="86"/>
      <c r="F43" s="86"/>
      <c r="G43" s="86"/>
    </row>
    <row r="44" spans="1:7" s="6" customFormat="1" ht="70.5" customHeight="1" x14ac:dyDescent="0.25">
      <c r="A44" s="64" t="s">
        <v>349</v>
      </c>
      <c r="B44" s="68" t="s">
        <v>329</v>
      </c>
      <c r="C44" s="63" t="s">
        <v>330</v>
      </c>
      <c r="D44" s="64">
        <f>600*12</f>
        <v>7200</v>
      </c>
      <c r="E44" s="86"/>
      <c r="F44" s="86"/>
      <c r="G44" s="86"/>
    </row>
    <row r="45" spans="1:7" s="6" customFormat="1" ht="30" customHeight="1" x14ac:dyDescent="0.25">
      <c r="A45" s="64" t="s">
        <v>350</v>
      </c>
      <c r="B45" s="69" t="s">
        <v>373</v>
      </c>
      <c r="C45" s="63"/>
      <c r="D45" s="64">
        <v>7500</v>
      </c>
      <c r="E45" s="86"/>
      <c r="F45" s="86"/>
      <c r="G45" s="86"/>
    </row>
    <row r="46" spans="1:7" s="6" customFormat="1" ht="20.100000000000001" customHeight="1" x14ac:dyDescent="0.25">
      <c r="A46" s="64" t="s">
        <v>351</v>
      </c>
      <c r="B46" s="69" t="s">
        <v>331</v>
      </c>
      <c r="C46" s="65" t="s">
        <v>372</v>
      </c>
      <c r="D46" s="66">
        <v>3125.3</v>
      </c>
      <c r="E46" s="86"/>
      <c r="F46" s="86"/>
      <c r="G46" s="86"/>
    </row>
    <row r="47" spans="1:7" s="6" customFormat="1" ht="57" customHeight="1" x14ac:dyDescent="0.25">
      <c r="A47" s="64" t="s">
        <v>352</v>
      </c>
      <c r="B47" s="69" t="s">
        <v>332</v>
      </c>
      <c r="C47" s="63"/>
      <c r="D47" s="64">
        <v>12099.3</v>
      </c>
      <c r="E47" s="86"/>
      <c r="F47" s="86"/>
      <c r="G47" s="86"/>
    </row>
    <row r="48" spans="1:7" s="6" customFormat="1" ht="27.75" customHeight="1" x14ac:dyDescent="0.25">
      <c r="A48" s="64" t="s">
        <v>353</v>
      </c>
      <c r="B48" s="69" t="s">
        <v>386</v>
      </c>
      <c r="C48" s="63" t="s">
        <v>385</v>
      </c>
      <c r="D48" s="64">
        <v>1723</v>
      </c>
      <c r="E48" s="87"/>
      <c r="F48" s="86"/>
      <c r="G48" s="86"/>
    </row>
    <row r="49" spans="1:7" s="6" customFormat="1" ht="20.100000000000001" customHeight="1" x14ac:dyDescent="0.25">
      <c r="A49" s="64" t="s">
        <v>354</v>
      </c>
      <c r="B49" s="69" t="s">
        <v>383</v>
      </c>
      <c r="C49" s="65"/>
      <c r="D49" s="66">
        <v>786</v>
      </c>
      <c r="E49" s="86"/>
      <c r="F49" s="86"/>
      <c r="G49" s="86"/>
    </row>
    <row r="50" spans="1:7" s="6" customFormat="1" ht="19.5" customHeight="1" x14ac:dyDescent="0.25">
      <c r="A50" s="64" t="s">
        <v>355</v>
      </c>
      <c r="B50" s="69" t="s">
        <v>384</v>
      </c>
      <c r="C50" s="65"/>
      <c r="D50" s="66">
        <v>2750</v>
      </c>
      <c r="E50" s="86"/>
      <c r="F50" s="86"/>
      <c r="G50" s="86"/>
    </row>
    <row r="51" spans="1:7" s="6" customFormat="1" ht="32.25" customHeight="1" x14ac:dyDescent="0.25">
      <c r="A51" s="64" t="s">
        <v>356</v>
      </c>
      <c r="B51" s="69" t="s">
        <v>387</v>
      </c>
      <c r="C51" s="65"/>
      <c r="D51" s="66">
        <v>1550</v>
      </c>
      <c r="E51" s="86"/>
      <c r="F51" s="86"/>
      <c r="G51" s="86"/>
    </row>
    <row r="52" spans="1:7" s="6" customFormat="1" ht="47.25" customHeight="1" x14ac:dyDescent="0.25">
      <c r="A52" s="64" t="s">
        <v>357</v>
      </c>
      <c r="B52" s="69" t="s">
        <v>388</v>
      </c>
      <c r="C52" s="65"/>
      <c r="D52" s="66">
        <v>3500</v>
      </c>
      <c r="E52" s="86"/>
      <c r="F52" s="86"/>
      <c r="G52" s="86"/>
    </row>
    <row r="53" spans="1:7" s="6" customFormat="1" ht="30.75" customHeight="1" x14ac:dyDescent="0.25">
      <c r="A53" s="64" t="s">
        <v>358</v>
      </c>
      <c r="B53" s="67" t="s">
        <v>389</v>
      </c>
      <c r="C53" s="63" t="s">
        <v>390</v>
      </c>
      <c r="D53" s="64">
        <f>434*16</f>
        <v>6944</v>
      </c>
      <c r="E53" s="86"/>
      <c r="F53" s="86"/>
      <c r="G53" s="86"/>
    </row>
    <row r="54" spans="1:7" s="6" customFormat="1" ht="21.75" customHeight="1" x14ac:dyDescent="0.25">
      <c r="A54" s="64" t="s">
        <v>359</v>
      </c>
      <c r="B54" s="67" t="s">
        <v>374</v>
      </c>
      <c r="C54" s="63"/>
      <c r="D54" s="64">
        <v>3650</v>
      </c>
      <c r="E54" s="86"/>
      <c r="F54" s="86"/>
      <c r="G54" s="86"/>
    </row>
    <row r="55" spans="1:7" s="6" customFormat="1" ht="34.5" customHeight="1" x14ac:dyDescent="0.25">
      <c r="A55" s="64" t="s">
        <v>376</v>
      </c>
      <c r="B55" s="70" t="s">
        <v>391</v>
      </c>
      <c r="C55" s="65"/>
      <c r="D55" s="66">
        <v>2370</v>
      </c>
      <c r="E55" s="86"/>
      <c r="F55" s="86"/>
      <c r="G55" s="86"/>
    </row>
    <row r="56" spans="1:7" s="6" customFormat="1" ht="30.75" customHeight="1" x14ac:dyDescent="0.25">
      <c r="A56" s="64" t="s">
        <v>377</v>
      </c>
      <c r="B56" s="71" t="s">
        <v>392</v>
      </c>
      <c r="C56" s="63"/>
      <c r="D56" s="64">
        <v>3800</v>
      </c>
      <c r="E56" s="86"/>
      <c r="F56" s="86"/>
      <c r="G56" s="86"/>
    </row>
    <row r="57" spans="1:7" s="6" customFormat="1" ht="35.25" customHeight="1" x14ac:dyDescent="0.25">
      <c r="A57" s="64" t="s">
        <v>378</v>
      </c>
      <c r="B57" s="70" t="s">
        <v>393</v>
      </c>
      <c r="C57" s="63"/>
      <c r="D57" s="64">
        <v>5345</v>
      </c>
      <c r="E57" s="86"/>
      <c r="F57" s="86"/>
      <c r="G57" s="86"/>
    </row>
    <row r="58" spans="1:7" s="6" customFormat="1" ht="33" customHeight="1" x14ac:dyDescent="0.25">
      <c r="A58" s="64" t="s">
        <v>379</v>
      </c>
      <c r="B58" s="70" t="s">
        <v>394</v>
      </c>
      <c r="C58" s="63"/>
      <c r="D58" s="64">
        <v>11344</v>
      </c>
      <c r="E58" s="86"/>
      <c r="F58" s="86"/>
      <c r="G58" s="86"/>
    </row>
    <row r="59" spans="1:7" s="6" customFormat="1" ht="31.5" customHeight="1" x14ac:dyDescent="0.25">
      <c r="A59" s="64" t="s">
        <v>360</v>
      </c>
      <c r="B59" s="70" t="s">
        <v>395</v>
      </c>
      <c r="C59" s="63"/>
      <c r="D59" s="64">
        <v>4678</v>
      </c>
      <c r="E59" s="86"/>
      <c r="F59" s="86"/>
      <c r="G59" s="86"/>
    </row>
    <row r="60" spans="1:7" s="6" customFormat="1" ht="29.25" customHeight="1" x14ac:dyDescent="0.25">
      <c r="A60" s="64" t="s">
        <v>361</v>
      </c>
      <c r="B60" s="70" t="s">
        <v>396</v>
      </c>
      <c r="C60" s="63"/>
      <c r="D60" s="64">
        <v>1278</v>
      </c>
      <c r="E60" s="86"/>
      <c r="F60" s="86"/>
      <c r="G60" s="86"/>
    </row>
    <row r="61" spans="1:7" s="6" customFormat="1" ht="33.75" customHeight="1" x14ac:dyDescent="0.25">
      <c r="A61" s="64" t="s">
        <v>362</v>
      </c>
      <c r="B61" s="70" t="s">
        <v>397</v>
      </c>
      <c r="C61" s="63"/>
      <c r="D61" s="64">
        <v>3220</v>
      </c>
      <c r="E61" s="86"/>
      <c r="F61" s="86"/>
      <c r="G61" s="86"/>
    </row>
    <row r="62" spans="1:7" s="6" customFormat="1" ht="33.75" customHeight="1" x14ac:dyDescent="0.25">
      <c r="A62" s="64" t="s">
        <v>363</v>
      </c>
      <c r="B62" s="71" t="s">
        <v>398</v>
      </c>
      <c r="C62" s="63"/>
      <c r="D62" s="64">
        <v>2500</v>
      </c>
      <c r="E62" s="86"/>
      <c r="F62" s="86"/>
      <c r="G62" s="86"/>
    </row>
    <row r="63" spans="1:7" s="6" customFormat="1" ht="30.75" customHeight="1" x14ac:dyDescent="0.25">
      <c r="A63" s="64" t="s">
        <v>364</v>
      </c>
      <c r="B63" s="71" t="s">
        <v>399</v>
      </c>
      <c r="C63" s="63"/>
      <c r="D63" s="64">
        <v>28500</v>
      </c>
      <c r="E63" s="86"/>
      <c r="F63" s="86"/>
      <c r="G63" s="86"/>
    </row>
    <row r="64" spans="1:7" s="6" customFormat="1" ht="30.75" customHeight="1" x14ac:dyDescent="0.25">
      <c r="A64" s="64" t="s">
        <v>365</v>
      </c>
      <c r="B64" s="71" t="s">
        <v>400</v>
      </c>
      <c r="C64" s="63"/>
      <c r="D64" s="64">
        <v>7300</v>
      </c>
      <c r="E64" s="86"/>
      <c r="F64" s="86"/>
      <c r="G64" s="86"/>
    </row>
    <row r="65" spans="1:7" s="6" customFormat="1" ht="30.75" customHeight="1" x14ac:dyDescent="0.25">
      <c r="A65" s="64" t="s">
        <v>402</v>
      </c>
      <c r="B65" s="71" t="s">
        <v>401</v>
      </c>
      <c r="C65" s="63"/>
      <c r="D65" s="64">
        <v>3200</v>
      </c>
      <c r="E65" s="86"/>
      <c r="F65" s="86"/>
      <c r="G65" s="86"/>
    </row>
    <row r="66" spans="1:7" s="6" customFormat="1" ht="27" customHeight="1" x14ac:dyDescent="0.25">
      <c r="A66" s="64" t="s">
        <v>403</v>
      </c>
      <c r="B66" s="68" t="s">
        <v>369</v>
      </c>
      <c r="C66" s="63"/>
      <c r="D66" s="64">
        <f>0.1*SUM(D32:D63)</f>
        <v>86559.072400000019</v>
      </c>
      <c r="E66" s="87"/>
      <c r="F66" s="86"/>
      <c r="G66" s="86"/>
    </row>
    <row r="67" spans="1:7" s="6" customFormat="1" ht="21.75" customHeight="1" x14ac:dyDescent="0.25">
      <c r="A67" s="64" t="s">
        <v>404</v>
      </c>
      <c r="B67" s="76" t="s">
        <v>381</v>
      </c>
      <c r="C67" s="74"/>
      <c r="D67" s="75">
        <f>SUM(D32:D66)</f>
        <v>962649.79640000022</v>
      </c>
      <c r="E67" s="87"/>
      <c r="F67" s="86"/>
      <c r="G67" s="86"/>
    </row>
    <row r="68" spans="1:7" s="6" customFormat="1" ht="38.25" customHeight="1" x14ac:dyDescent="0.25">
      <c r="A68" s="64" t="s">
        <v>406</v>
      </c>
      <c r="B68" s="76" t="s">
        <v>382</v>
      </c>
      <c r="C68" s="77"/>
      <c r="D68" s="78">
        <f>D25-D67+D31</f>
        <v>54127.147199999425</v>
      </c>
      <c r="E68" s="87"/>
      <c r="F68" s="86"/>
      <c r="G68" s="86"/>
    </row>
    <row r="69" spans="1:7" x14ac:dyDescent="0.25">
      <c r="A69" s="109" t="s">
        <v>190</v>
      </c>
      <c r="B69" s="109"/>
      <c r="C69" s="109"/>
      <c r="D69" s="109"/>
      <c r="E69" s="83"/>
      <c r="F69" s="83"/>
      <c r="G69" s="83"/>
    </row>
    <row r="70" spans="1:7" x14ac:dyDescent="0.25">
      <c r="A70" s="4" t="s">
        <v>162</v>
      </c>
      <c r="B70" s="20" t="s">
        <v>191</v>
      </c>
      <c r="C70" s="5" t="s">
        <v>6</v>
      </c>
      <c r="D70" s="8">
        <v>0</v>
      </c>
      <c r="E70" s="83"/>
      <c r="F70" s="83"/>
      <c r="G70" s="83"/>
    </row>
    <row r="71" spans="1:7" x14ac:dyDescent="0.25">
      <c r="A71" s="4" t="s">
        <v>166</v>
      </c>
      <c r="B71" s="20" t="s">
        <v>192</v>
      </c>
      <c r="C71" s="5" t="s">
        <v>6</v>
      </c>
      <c r="D71" s="8">
        <v>0</v>
      </c>
      <c r="E71" s="83"/>
      <c r="F71" s="83"/>
      <c r="G71" s="83"/>
    </row>
    <row r="72" spans="1:7" ht="31.5" x14ac:dyDescent="0.25">
      <c r="A72" s="4" t="s">
        <v>167</v>
      </c>
      <c r="B72" s="20" t="s">
        <v>193</v>
      </c>
      <c r="C72" s="5" t="s">
        <v>6</v>
      </c>
      <c r="D72" s="8">
        <v>0</v>
      </c>
      <c r="E72" s="83"/>
      <c r="F72" s="83"/>
      <c r="G72" s="83"/>
    </row>
    <row r="73" spans="1:7" x14ac:dyDescent="0.25">
      <c r="A73" s="4" t="s">
        <v>168</v>
      </c>
      <c r="B73" s="20" t="s">
        <v>194</v>
      </c>
      <c r="C73" s="5" t="s">
        <v>13</v>
      </c>
      <c r="D73" s="8">
        <v>0</v>
      </c>
      <c r="E73" s="83"/>
      <c r="F73" s="83"/>
      <c r="G73" s="83"/>
    </row>
    <row r="74" spans="1:7" x14ac:dyDescent="0.25">
      <c r="A74" s="90" t="s">
        <v>119</v>
      </c>
      <c r="B74" s="90"/>
      <c r="C74" s="90"/>
      <c r="D74" s="90"/>
      <c r="E74" s="83"/>
      <c r="F74" s="83"/>
      <c r="G74" s="83"/>
    </row>
    <row r="75" spans="1:7" ht="31.5" x14ac:dyDescent="0.25">
      <c r="A75" s="4" t="s">
        <v>169</v>
      </c>
      <c r="B75" s="19" t="s">
        <v>120</v>
      </c>
      <c r="C75" s="5" t="s">
        <v>13</v>
      </c>
      <c r="D75" s="72"/>
      <c r="E75" s="83"/>
      <c r="F75" s="83"/>
      <c r="G75" s="83"/>
    </row>
    <row r="76" spans="1:7" x14ac:dyDescent="0.25">
      <c r="A76" s="4" t="s">
        <v>170</v>
      </c>
      <c r="B76" s="9" t="s">
        <v>125</v>
      </c>
      <c r="C76" s="5" t="s">
        <v>13</v>
      </c>
      <c r="D76" s="72">
        <v>0</v>
      </c>
      <c r="E76" s="83"/>
      <c r="F76" s="83"/>
      <c r="G76" s="83"/>
    </row>
    <row r="77" spans="1:7" x14ac:dyDescent="0.25">
      <c r="A77" s="4" t="s">
        <v>171</v>
      </c>
      <c r="B77" s="9" t="s">
        <v>126</v>
      </c>
      <c r="C77" s="5" t="s">
        <v>13</v>
      </c>
      <c r="D77" s="72">
        <v>0</v>
      </c>
      <c r="E77" s="83"/>
      <c r="F77" s="83"/>
      <c r="G77" s="83"/>
    </row>
    <row r="78" spans="1:7" ht="31.5" x14ac:dyDescent="0.25">
      <c r="A78" s="4" t="s">
        <v>172</v>
      </c>
      <c r="B78" s="19" t="s">
        <v>121</v>
      </c>
      <c r="C78" s="5" t="s">
        <v>13</v>
      </c>
      <c r="D78" s="72"/>
      <c r="E78" s="83"/>
      <c r="F78" s="83"/>
      <c r="G78" s="83"/>
    </row>
    <row r="79" spans="1:7" x14ac:dyDescent="0.25">
      <c r="A79" s="4" t="s">
        <v>195</v>
      </c>
      <c r="B79" s="9" t="s">
        <v>125</v>
      </c>
      <c r="C79" s="5" t="s">
        <v>13</v>
      </c>
      <c r="D79" s="72">
        <v>0</v>
      </c>
      <c r="E79" s="83"/>
      <c r="F79" s="83"/>
      <c r="G79" s="83"/>
    </row>
    <row r="80" spans="1:7" x14ac:dyDescent="0.25">
      <c r="A80" s="4" t="s">
        <v>196</v>
      </c>
      <c r="B80" s="9" t="s">
        <v>126</v>
      </c>
      <c r="C80" s="5" t="s">
        <v>13</v>
      </c>
      <c r="D80" s="72">
        <v>239846.42299999998</v>
      </c>
      <c r="E80" s="83"/>
      <c r="F80" s="83"/>
      <c r="G80" s="83"/>
    </row>
    <row r="81" spans="1:7" x14ac:dyDescent="0.25">
      <c r="A81" s="90" t="s">
        <v>197</v>
      </c>
      <c r="B81" s="90"/>
      <c r="C81" s="90"/>
      <c r="D81" s="90"/>
      <c r="E81" s="83"/>
      <c r="F81" s="83"/>
      <c r="G81" s="88"/>
    </row>
    <row r="82" spans="1:7" ht="32.25" customHeight="1" x14ac:dyDescent="0.25">
      <c r="A82" s="110" t="s">
        <v>198</v>
      </c>
      <c r="B82" s="19" t="s">
        <v>91</v>
      </c>
      <c r="C82" s="5" t="s">
        <v>5</v>
      </c>
      <c r="D82" s="8" t="s">
        <v>266</v>
      </c>
      <c r="E82" s="8" t="s">
        <v>256</v>
      </c>
      <c r="F82" s="8" t="s">
        <v>261</v>
      </c>
      <c r="G82" s="8" t="s">
        <v>264</v>
      </c>
    </row>
    <row r="83" spans="1:7" x14ac:dyDescent="0.25">
      <c r="A83" s="111"/>
      <c r="B83" s="19" t="s">
        <v>59</v>
      </c>
      <c r="C83" s="5" t="s">
        <v>5</v>
      </c>
      <c r="D83" s="8" t="s">
        <v>251</v>
      </c>
      <c r="E83" s="8" t="s">
        <v>251</v>
      </c>
      <c r="F83" s="8" t="s">
        <v>251</v>
      </c>
      <c r="G83" s="8" t="s">
        <v>265</v>
      </c>
    </row>
    <row r="84" spans="1:7" x14ac:dyDescent="0.25">
      <c r="A84" s="111"/>
      <c r="B84" s="19" t="s">
        <v>122</v>
      </c>
      <c r="C84" s="5" t="s">
        <v>98</v>
      </c>
      <c r="D84" s="8">
        <v>7353.5990000000002</v>
      </c>
      <c r="E84" s="8">
        <v>4660.5630000000001</v>
      </c>
      <c r="F84" s="8">
        <v>3135.9340000000002</v>
      </c>
      <c r="G84" s="8">
        <v>342.83600000000001</v>
      </c>
    </row>
    <row r="85" spans="1:7" x14ac:dyDescent="0.25">
      <c r="A85" s="111"/>
      <c r="B85" s="19" t="s">
        <v>199</v>
      </c>
      <c r="C85" s="5" t="s">
        <v>13</v>
      </c>
      <c r="D85" s="57">
        <v>84474.61</v>
      </c>
      <c r="E85" s="57">
        <v>49977.1</v>
      </c>
      <c r="F85" s="57">
        <f>163516.94+35480.38</f>
        <v>198997.32</v>
      </c>
      <c r="G85" s="57">
        <v>366383.18</v>
      </c>
    </row>
    <row r="86" spans="1:7" x14ac:dyDescent="0.25">
      <c r="A86" s="111"/>
      <c r="B86" s="9" t="s">
        <v>200</v>
      </c>
      <c r="C86" s="5" t="s">
        <v>13</v>
      </c>
      <c r="D86" s="58">
        <v>57325.33</v>
      </c>
      <c r="E86" s="58">
        <v>35105.32</v>
      </c>
      <c r="F86" s="58">
        <f>105808.94+23597.13</f>
        <v>129406.07</v>
      </c>
      <c r="G86" s="58">
        <v>238149.06700000001</v>
      </c>
    </row>
    <row r="87" spans="1:7" x14ac:dyDescent="0.25">
      <c r="A87" s="111"/>
      <c r="B87" s="9" t="s">
        <v>201</v>
      </c>
      <c r="C87" s="5" t="s">
        <v>13</v>
      </c>
      <c r="D87" s="58">
        <f>D85-D86</f>
        <v>27149.279999999999</v>
      </c>
      <c r="E87" s="58">
        <f>E85-E86</f>
        <v>14871.779999999999</v>
      </c>
      <c r="F87" s="58">
        <f t="shared" ref="F87:G87" si="0">F85-F86</f>
        <v>69591.25</v>
      </c>
      <c r="G87" s="58">
        <f t="shared" si="0"/>
        <v>128234.11299999998</v>
      </c>
    </row>
    <row r="88" spans="1:7" ht="31.5" x14ac:dyDescent="0.25">
      <c r="A88" s="111"/>
      <c r="B88" s="9" t="s">
        <v>204</v>
      </c>
      <c r="C88" s="5" t="s">
        <v>13</v>
      </c>
      <c r="D88" s="116" t="s">
        <v>375</v>
      </c>
      <c r="E88" s="117"/>
      <c r="F88" s="117"/>
      <c r="G88" s="118"/>
    </row>
    <row r="89" spans="1:7" ht="31.5" x14ac:dyDescent="0.25">
      <c r="A89" s="111"/>
      <c r="B89" s="9" t="s">
        <v>203</v>
      </c>
      <c r="C89" s="5" t="s">
        <v>13</v>
      </c>
      <c r="D89" s="116" t="s">
        <v>375</v>
      </c>
      <c r="E89" s="117"/>
      <c r="F89" s="117"/>
      <c r="G89" s="118"/>
    </row>
    <row r="90" spans="1:7" ht="48.75" customHeight="1" x14ac:dyDescent="0.25">
      <c r="A90" s="111"/>
      <c r="B90" s="9" t="s">
        <v>202</v>
      </c>
      <c r="C90" s="5" t="s">
        <v>13</v>
      </c>
      <c r="D90" s="116" t="s">
        <v>375</v>
      </c>
      <c r="E90" s="117"/>
      <c r="F90" s="117"/>
      <c r="G90" s="118"/>
    </row>
    <row r="91" spans="1:7" ht="85.5" customHeight="1" x14ac:dyDescent="0.25">
      <c r="A91" s="112"/>
      <c r="B91" s="19" t="s">
        <v>205</v>
      </c>
      <c r="C91" s="5" t="s">
        <v>13</v>
      </c>
      <c r="D91" s="8">
        <v>0</v>
      </c>
      <c r="E91" s="8">
        <v>0</v>
      </c>
      <c r="F91" s="8">
        <v>0</v>
      </c>
      <c r="G91" s="8">
        <v>0</v>
      </c>
    </row>
    <row r="92" spans="1:7" x14ac:dyDescent="0.25">
      <c r="A92" s="90" t="s">
        <v>208</v>
      </c>
      <c r="B92" s="90"/>
      <c r="C92" s="90"/>
      <c r="D92" s="90"/>
      <c r="E92" s="83"/>
      <c r="F92" s="83"/>
      <c r="G92" s="83"/>
    </row>
    <row r="93" spans="1:7" x14ac:dyDescent="0.25">
      <c r="A93" s="4" t="s">
        <v>206</v>
      </c>
      <c r="B93" s="20" t="s">
        <v>191</v>
      </c>
      <c r="C93" s="5" t="s">
        <v>6</v>
      </c>
      <c r="D93" s="8">
        <v>0</v>
      </c>
      <c r="E93" s="83"/>
      <c r="F93" s="83"/>
      <c r="G93" s="83"/>
    </row>
    <row r="94" spans="1:7" x14ac:dyDescent="0.25">
      <c r="A94" s="4" t="s">
        <v>207</v>
      </c>
      <c r="B94" s="20" t="s">
        <v>192</v>
      </c>
      <c r="C94" s="5" t="s">
        <v>6</v>
      </c>
      <c r="D94" s="8">
        <v>0</v>
      </c>
      <c r="E94" s="83"/>
      <c r="F94" s="83"/>
      <c r="G94" s="83"/>
    </row>
    <row r="95" spans="1:7" ht="31.5" x14ac:dyDescent="0.25">
      <c r="A95" s="4" t="s">
        <v>209</v>
      </c>
      <c r="B95" s="20" t="s">
        <v>193</v>
      </c>
      <c r="C95" s="5" t="s">
        <v>6</v>
      </c>
      <c r="D95" s="8">
        <v>0</v>
      </c>
      <c r="E95" s="83"/>
      <c r="F95" s="83"/>
      <c r="G95" s="83"/>
    </row>
    <row r="96" spans="1:7" x14ac:dyDescent="0.25">
      <c r="A96" s="4" t="s">
        <v>210</v>
      </c>
      <c r="B96" s="20" t="s">
        <v>194</v>
      </c>
      <c r="C96" s="5" t="s">
        <v>13</v>
      </c>
      <c r="D96" s="8">
        <v>0</v>
      </c>
      <c r="E96" s="83"/>
      <c r="F96" s="83"/>
      <c r="G96" s="83"/>
    </row>
    <row r="97" spans="1:7" x14ac:dyDescent="0.25">
      <c r="A97" s="90" t="s">
        <v>211</v>
      </c>
      <c r="B97" s="90"/>
      <c r="C97" s="90"/>
      <c r="D97" s="90"/>
      <c r="E97" s="83"/>
      <c r="F97" s="83"/>
      <c r="G97" s="83"/>
    </row>
    <row r="98" spans="1:7" ht="31.5" x14ac:dyDescent="0.25">
      <c r="A98" s="4" t="s">
        <v>215</v>
      </c>
      <c r="B98" s="20" t="s">
        <v>212</v>
      </c>
      <c r="C98" s="5" t="s">
        <v>6</v>
      </c>
      <c r="D98" s="8">
        <v>0</v>
      </c>
      <c r="E98" s="83"/>
      <c r="F98" s="83"/>
      <c r="G98" s="83"/>
    </row>
    <row r="99" spans="1:7" x14ac:dyDescent="0.25">
      <c r="A99" s="4" t="s">
        <v>216</v>
      </c>
      <c r="B99" s="20" t="s">
        <v>213</v>
      </c>
      <c r="C99" s="5" t="s">
        <v>6</v>
      </c>
      <c r="D99" s="8">
        <v>0</v>
      </c>
      <c r="E99" s="83"/>
      <c r="F99" s="83"/>
      <c r="G99" s="83"/>
    </row>
    <row r="100" spans="1:7" ht="31.5" x14ac:dyDescent="0.25">
      <c r="A100" s="4" t="s">
        <v>217</v>
      </c>
      <c r="B100" s="20" t="s">
        <v>214</v>
      </c>
      <c r="C100" s="5" t="s">
        <v>13</v>
      </c>
      <c r="D100" s="8">
        <v>0</v>
      </c>
      <c r="E100" s="83"/>
      <c r="F100" s="83"/>
      <c r="G100" s="83"/>
    </row>
  </sheetData>
  <mergeCells count="13">
    <mergeCell ref="A5:E5"/>
    <mergeCell ref="A10:D10"/>
    <mergeCell ref="D1:E4"/>
    <mergeCell ref="A29:D29"/>
    <mergeCell ref="A92:D92"/>
    <mergeCell ref="D88:G88"/>
    <mergeCell ref="D89:G89"/>
    <mergeCell ref="D90:G90"/>
    <mergeCell ref="A97:D97"/>
    <mergeCell ref="A69:D69"/>
    <mergeCell ref="A74:D74"/>
    <mergeCell ref="A81:D81"/>
    <mergeCell ref="A82:A91"/>
  </mergeCells>
  <pageMargins left="0.38666666666666666" right="0.70866141732283472" top="0.19687499999999999" bottom="0.31496062992125984" header="0.31496062992125984" footer="0.31496062992125984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2018-03-29T08:16:14Z</dcterms:modified>
</cp:coreProperties>
</file>