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48" i="12" l="1"/>
  <c r="D57" i="12" l="1"/>
  <c r="D59" i="12"/>
  <c r="D49" i="12"/>
  <c r="D44" i="12"/>
  <c r="D58" i="12"/>
  <c r="D28" i="12"/>
  <c r="E27" i="12"/>
  <c r="D25" i="12"/>
  <c r="D80" i="12" l="1"/>
  <c r="D79" i="12"/>
  <c r="D78" i="12"/>
  <c r="D36" i="12"/>
  <c r="D34" i="12"/>
  <c r="G81" i="12" l="1"/>
  <c r="E81" i="12"/>
  <c r="D51" i="12"/>
  <c r="D33" i="12"/>
  <c r="D23" i="12"/>
  <c r="D18" i="12"/>
  <c r="D14" i="12"/>
  <c r="D52" i="12" l="1"/>
  <c r="D60" i="12"/>
  <c r="D61" i="12" s="1"/>
  <c r="D62" i="12" s="1"/>
  <c r="F81" i="12"/>
  <c r="D81" i="12"/>
  <c r="D53" i="12" l="1"/>
  <c r="D54" i="12" s="1"/>
  <c r="D30" i="5"/>
  <c r="D28" i="5" l="1"/>
</calcChain>
</file>

<file path=xl/sharedStrings.xml><?xml version="1.0" encoding="utf-8"?>
<sst xmlns="http://schemas.openxmlformats.org/spreadsheetml/2006/main" count="1003" uniqueCount="382">
  <si>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</si>
  <si>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</si>
  <si>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</si>
  <si>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</si>
  <si>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</si>
  <si>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</si>
  <si>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</si>
  <si>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</si>
  <si>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</si>
  <si>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</si>
  <si>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</si>
  <si>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</si>
  <si>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</si>
  <si>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</si>
  <si>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</si>
  <si>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</si>
  <si>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</si>
  <si>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</si>
  <si>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</si>
  <si>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</si>
  <si>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</si>
  <si>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</si>
  <si>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</si>
  <si>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</si>
  <si>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</si>
  <si>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</si>
  <si>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</si>
  <si>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</si>
  <si>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</si>
  <si>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</si>
  <si>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</si>
  <si>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</si>
  <si>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</si>
  <si>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</si>
  <si>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</si>
  <si>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</si>
  <si>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</si>
  <si>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</si>
  <si>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</si>
  <si>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</si>
  <si>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</si>
  <si>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</si>
  <si>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</si>
  <si>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</si>
  <si>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</si>
  <si>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</si>
  <si>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</si>
  <si>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</si>
  <si>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</si>
  <si>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</si>
  <si>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</si>
  <si>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</si>
  <si>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</si>
  <si>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</si>
  <si>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</si>
  <si>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</si>
  <si>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</si>
  <si>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</si>
  <si>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</si>
  <si>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</si>
  <si>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</si>
  <si>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</si>
  <si>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</si>
  <si>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</si>
  <si>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</si>
  <si>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</si>
  <si>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</si>
  <si>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</si>
  <si>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</si>
  <si>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</si>
  <si>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</si>
  <si>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</si>
  <si>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</si>
  <si>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</si>
  <si>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</si>
  <si>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</si>
  <si>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</si>
  <si>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</si>
  <si>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</si>
  <si>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</si>
  <si>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</si>
  <si>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</si>
  <si>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</si>
  <si>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</si>
  <si>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</si>
  <si>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</si>
  <si>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</si>
  <si>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</si>
  <si>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</si>
  <si>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</si>
  <si>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</si>
  <si>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</si>
  <si>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</si>
  <si>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</si>
  <si>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</si>
  <si>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</si>
  <si>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</si>
  <si>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</si>
  <si>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</si>
  <si>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</si>
  <si>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</si>
  <si>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</si>
  <si>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</si>
  <si>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</si>
  <si>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</si>
  <si>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</si>
  <si>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</si>
  <si>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</si>
  <si>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</si>
  <si>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</si>
  <si>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</si>
  <si>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</si>
  <si>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</si>
  <si>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</si>
  <si>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</si>
  <si>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</si>
  <si>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</si>
  <si>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</si>
  <si>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</si>
  <si>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</si>
  <si>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</si>
  <si>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</si>
  <si>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</si>
  <si>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</si>
  <si>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</si>
  <si>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</si>
  <si>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</si>
  <si>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</si>
  <si>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</si>
  <si>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</si>
  <si>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</si>
  <si>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</si>
  <si>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</si>
  <si>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</si>
  <si>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</si>
  <si>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</si>
  <si>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</si>
  <si>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</si>
  <si>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</si>
  <si>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</si>
  <si>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</si>
  <si>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</si>
  <si>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</si>
  <si>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</si>
  <si>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</si>
  <si>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</si>
  <si>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</si>
  <si>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</si>
  <si>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</si>
  <si>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</si>
  <si>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</si>
  <si>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</si>
  <si>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</si>
  <si>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</si>
  <si>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</si>
  <si>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</si>
  <si>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</si>
  <si>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</si>
  <si>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</si>
  <si>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</si>
  <si>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</si>
  <si>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</si>
  <si>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</si>
  <si>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</si>
  <si>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</si>
  <si>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</si>
  <si>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</si>
  <si>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</si>
  <si>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</si>
  <si>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</si>
  <si>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</si>
  <si>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</si>
  <si>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</si>
  <si>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</si>
  <si>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</si>
  <si>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</si>
  <si>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</si>
  <si>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</si>
  <si>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</si>
  <si>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</si>
  <si>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</si>
  <si>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</si>
  <si>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</si>
  <si>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</si>
  <si>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</si>
  <si>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</si>
  <si>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</si>
  <si>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</si>
  <si>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</si>
  <si>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</si>
  <si>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</si>
  <si>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</si>
  <si>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</si>
  <si>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</si>
  <si>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</si>
  <si>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</si>
  <si>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</si>
  <si>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</si>
  <si>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</si>
  <si>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</si>
  <si>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</si>
  <si>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</si>
  <si>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</si>
  <si>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</si>
  <si>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</si>
  <si>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</si>
  <si>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</si>
  <si>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</si>
  <si>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</si>
  <si>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</si>
  <si>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</si>
  <si>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</si>
  <si>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</si>
  <si>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</si>
  <si>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</si>
  <si>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</si>
  <si>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</si>
  <si>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</si>
  <si>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</si>
  <si>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</si>
  <si>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</si>
  <si>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</si>
  <si>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</si>
  <si>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</si>
  <si>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</si>
  <si>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</si>
  <si>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</si>
  <si>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</si>
  <si>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</si>
  <si>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</si>
  <si>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</si>
  <si>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</si>
  <si>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</si>
  <si>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</si>
  <si>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</si>
  <si>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</si>
  <si>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</si>
  <si>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</si>
  <si>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</si>
  <si>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</si>
  <si>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</si>
  <si>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</si>
  <si>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</si>
  <si>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</si>
  <si>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</si>
  <si>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</si>
  <si>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</si>
  <si>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</si>
  <si>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</si>
  <si>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</si>
  <si>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</si>
  <si>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</si>
  <si>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</si>
  <si>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</si>
  <si>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</si>
  <si>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</si>
  <si>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</si>
  <si>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</si>
  <si>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</si>
  <si>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</si>
  <si>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</si>
  <si>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</si>
  <si>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</si>
  <si>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</si>
  <si>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</si>
  <si>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</si>
  <si>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</si>
  <si>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</si>
  <si>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</si>
  <si>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</si>
  <si>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</si>
  <si>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</si>
  <si>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</si>
  <si>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</si>
  <si>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</si>
  <si>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</si>
  <si>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</si>
  <si>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</si>
  <si>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</si>
  <si>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</si>
  <si>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</si>
  <si>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</si>
  <si>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</si>
  <si>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</si>
  <si>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</si>
  <si>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</si>
  <si>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</si>
  <si>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</si>
  <si>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</si>
  <si>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27.05.2012</t>
  </si>
  <si>
    <t>Отсутствует</t>
  </si>
  <si>
    <t>г. Иркутск, м-нУниверситетский, 42 (Благоустроенный)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</si>
  <si>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</si>
  <si>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</si>
  <si>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</si>
  <si>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</si>
  <si>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</si>
  <si>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</si>
  <si>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</si>
  <si>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</si>
  <si>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</si>
  <si>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</si>
  <si>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 xml:space="preserve">Согласовано:  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</si>
  <si>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</si>
  <si>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</si>
  <si>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</si>
  <si>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</si>
  <si>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</si>
  <si>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</si>
  <si>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</si>
  <si>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</si>
  <si>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 xml:space="preserve"> 20.1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</si>
  <si>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</si>
  <si>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</si>
  <si>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</si>
  <si>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</si>
  <si>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</si>
  <si>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</si>
  <si>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</si>
  <si>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</si>
  <si>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</si>
  <si>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</si>
  <si>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</si>
  <si>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</si>
  <si>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</si>
  <si>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</si>
  <si>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</si>
  <si>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</si>
  <si>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</si>
  <si>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</si>
  <si>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</si>
  <si>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</si>
  <si>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</si>
  <si>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</si>
  <si>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</si>
  <si>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</si>
  <si>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</si>
  <si>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</si>
  <si>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</si>
  <si>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</si>
  <si>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</si>
  <si>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</si>
  <si>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>май, сентябрь</t>
  </si>
  <si>
    <t xml:space="preserve"> 20.15</t>
  </si>
  <si>
    <t xml:space="preserve"> 20.16</t>
  </si>
  <si>
    <t xml:space="preserve"> 20.17</t>
  </si>
  <si>
    <t xml:space="preserve"> 20.18</t>
  </si>
  <si>
    <t xml:space="preserve"> 20.19</t>
  </si>
  <si>
    <t>Ремонт подъездной деревянной двери и установка шпингалетов, пружины</t>
  </si>
  <si>
    <t xml:space="preserve"> 20.20</t>
  </si>
  <si>
    <t>Вознаграждение управляющей компании</t>
  </si>
  <si>
    <t xml:space="preserve"> 20.21</t>
  </si>
  <si>
    <t>Сумма расходов по статье содержание.</t>
  </si>
  <si>
    <t xml:space="preserve"> 20.22</t>
  </si>
  <si>
    <t xml:space="preserve"> 20.23</t>
  </si>
  <si>
    <t xml:space="preserve"> 20.24</t>
  </si>
  <si>
    <t xml:space="preserve"> 20.25</t>
  </si>
  <si>
    <t xml:space="preserve"> 20.26</t>
  </si>
  <si>
    <t xml:space="preserve"> 20.27</t>
  </si>
  <si>
    <t>Сумма расходов по статье текущий ремонт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</si>
  <si>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</si>
  <si>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</si>
  <si>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42</t>
  </si>
  <si>
    <t>1045 руб в месяц</t>
  </si>
  <si>
    <t>2 раза в год</t>
  </si>
  <si>
    <t xml:space="preserve">Промывка системы отопления </t>
  </si>
  <si>
    <t>Остаток средст по статье содержание за 2015 г.("-" перерасход)</t>
  </si>
  <si>
    <t>Остаток средств на конец периода  по статье содержание с учетом остатков 2015 г.</t>
  </si>
  <si>
    <t>Остаток средст по статье текущий ремонт за 2015 г.("-" перерасход)</t>
  </si>
  <si>
    <t xml:space="preserve">Ремонт электрощитков (каркасы) </t>
  </si>
  <si>
    <t>1шт. 2 раза по 375руб.</t>
  </si>
  <si>
    <t xml:space="preserve">Доставка, разгрузка земли для придомовый клумб  </t>
  </si>
  <si>
    <t xml:space="preserve">Окраска асфальтной краской бордюр к 9 мая </t>
  </si>
  <si>
    <t>Установка решеток на слуховые окна подвального помещения</t>
  </si>
  <si>
    <t xml:space="preserve">Частичное бетонирование пред подъездной территории 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</si>
  <si>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</si>
  <si>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20.28</t>
  </si>
  <si>
    <t xml:space="preserve"> 20.29</t>
  </si>
  <si>
    <t>Подготовка и сдача теплового пункта к отопительному периоду 2016-2017 гг.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</si>
  <si>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</si>
  <si>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</si>
  <si>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 xml:space="preserve"> 20.30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</si>
</sst>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2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8" t="s">
        <v>132</v>
      </c>
      <c r="B1" s="88"/>
      <c r="C1" s="88"/>
      <c r="D1" s="88"/>
    </row>
    <row r="2" spans="1:4" s="14" customFormat="1" x14ac:dyDescent="0.25"/>
    <row r="3" spans="1:4" s="14" customFormat="1" x14ac:dyDescent="0.25">
      <c r="A3" s="89" t="s">
        <v>14</v>
      </c>
      <c r="B3" s="89"/>
      <c r="C3" s="89"/>
      <c r="D3" s="89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87" t="s">
        <v>15</v>
      </c>
      <c r="B7" s="87"/>
      <c r="C7" s="87"/>
      <c r="D7" s="87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7" t="s">
        <v>39</v>
      </c>
      <c r="B10" s="87"/>
      <c r="C10" s="87"/>
      <c r="D10" s="87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87" t="s">
        <v>19</v>
      </c>
      <c r="B12" s="87"/>
      <c r="C12" s="87"/>
      <c r="D12" s="87"/>
    </row>
    <row r="13" spans="1:4" s="6" customFormat="1" ht="55.5" customHeight="1" x14ac:dyDescent="0.25">
      <c r="A13" s="4" t="s">
        <v>136</v>
      </c>
      <c r="B13" s="7" t="s">
        <v>40</v>
      </c>
      <c r="C13" s="5" t="s">
        <v>5</v>
      </c>
      <c r="D13" s="5" t="s">
        <v>291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32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290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f>24*7</f>
        <v>168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222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7" t="s">
        <v>30</v>
      </c>
      <c r="B37" s="87"/>
      <c r="C37" s="87"/>
      <c r="D37" s="87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5" t="s">
        <v>83</v>
      </c>
      <c r="B1" s="95"/>
      <c r="C1" s="95"/>
      <c r="D1" s="9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42825</v>
      </c>
    </row>
    <row r="5" spans="1:4" s="6" customFormat="1" ht="20.100000000000001" customHeight="1" x14ac:dyDescent="0.25">
      <c r="A5" s="87" t="s">
        <v>41</v>
      </c>
      <c r="B5" s="87"/>
      <c r="C5" s="87"/>
      <c r="D5" s="87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223</v>
      </c>
    </row>
    <row r="7" spans="1:4" s="6" customFormat="1" ht="20.100000000000001" customHeight="1" x14ac:dyDescent="0.25">
      <c r="A7" s="87" t="s">
        <v>173</v>
      </c>
      <c r="B7" s="87"/>
      <c r="C7" s="87"/>
      <c r="D7" s="87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224</v>
      </c>
    </row>
    <row r="10" spans="1:4" s="6" customFormat="1" ht="20.100000000000001" customHeight="1" x14ac:dyDescent="0.25">
      <c r="A10" s="87" t="s">
        <v>84</v>
      </c>
      <c r="B10" s="87"/>
      <c r="C10" s="87"/>
      <c r="D10" s="87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91" t="s">
        <v>44</v>
      </c>
      <c r="B12" s="91"/>
      <c r="C12" s="91"/>
      <c r="D12" s="91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225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221</v>
      </c>
    </row>
    <row r="15" spans="1:4" s="6" customFormat="1" ht="20.100000000000001" customHeight="1" x14ac:dyDescent="0.25">
      <c r="A15" s="91" t="s">
        <v>47</v>
      </c>
      <c r="B15" s="91"/>
      <c r="C15" s="91"/>
      <c r="D15" s="91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87" t="s">
        <v>49</v>
      </c>
      <c r="B17" s="87"/>
      <c r="C17" s="87"/>
      <c r="D17" s="87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226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7" t="s">
        <v>85</v>
      </c>
      <c r="B20" s="87"/>
      <c r="C20" s="87"/>
      <c r="D20" s="87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0" t="s">
        <v>55</v>
      </c>
      <c r="B24" s="90"/>
      <c r="C24" s="90"/>
      <c r="D24" s="90"/>
    </row>
    <row r="25" spans="1:4" s="6" customFormat="1" ht="20.100000000000001" customHeight="1" x14ac:dyDescent="0.25">
      <c r="A25" s="92">
        <v>14</v>
      </c>
      <c r="B25" s="54" t="s">
        <v>56</v>
      </c>
      <c r="C25" s="26" t="s">
        <v>5</v>
      </c>
      <c r="D25" s="27" t="s">
        <v>217</v>
      </c>
    </row>
    <row r="26" spans="1:4" s="6" customFormat="1" ht="20.100000000000001" customHeight="1" x14ac:dyDescent="0.25">
      <c r="A26" s="93"/>
      <c r="B26" s="7" t="s">
        <v>57</v>
      </c>
      <c r="C26" s="5" t="s">
        <v>5</v>
      </c>
      <c r="D26" s="28" t="s">
        <v>227</v>
      </c>
    </row>
    <row r="27" spans="1:4" s="6" customFormat="1" ht="36.75" customHeight="1" x14ac:dyDescent="0.25">
      <c r="A27" s="93"/>
      <c r="B27" s="3" t="s">
        <v>58</v>
      </c>
      <c r="C27" s="5" t="s">
        <v>5</v>
      </c>
      <c r="D27" s="50" t="s">
        <v>228</v>
      </c>
    </row>
    <row r="28" spans="1:4" s="6" customFormat="1" ht="20.100000000000001" customHeight="1" x14ac:dyDescent="0.25">
      <c r="A28" s="93"/>
      <c r="B28" s="3" t="s">
        <v>59</v>
      </c>
      <c r="C28" s="5" t="s">
        <v>5</v>
      </c>
      <c r="D28" s="50" t="s">
        <v>232</v>
      </c>
    </row>
    <row r="29" spans="1:4" s="6" customFormat="1" ht="20.100000000000001" customHeight="1" x14ac:dyDescent="0.25">
      <c r="A29" s="93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94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92">
        <v>15</v>
      </c>
      <c r="B31" s="54" t="s">
        <v>56</v>
      </c>
      <c r="C31" s="26" t="s">
        <v>5</v>
      </c>
      <c r="D31" s="27" t="s">
        <v>251</v>
      </c>
    </row>
    <row r="32" spans="1:4" s="6" customFormat="1" ht="20.100000000000001" customHeight="1" x14ac:dyDescent="0.25">
      <c r="A32" s="93"/>
      <c r="B32" s="7" t="s">
        <v>57</v>
      </c>
      <c r="C32" s="5" t="s">
        <v>5</v>
      </c>
      <c r="D32" s="28" t="s">
        <v>227</v>
      </c>
    </row>
    <row r="33" spans="1:4" s="6" customFormat="1" ht="37.5" customHeight="1" x14ac:dyDescent="0.25">
      <c r="A33" s="93"/>
      <c r="B33" s="3" t="s">
        <v>58</v>
      </c>
      <c r="C33" s="5" t="s">
        <v>5</v>
      </c>
      <c r="D33" s="50" t="s">
        <v>281</v>
      </c>
    </row>
    <row r="34" spans="1:4" s="6" customFormat="1" ht="20.100000000000001" customHeight="1" x14ac:dyDescent="0.25">
      <c r="A34" s="93"/>
      <c r="B34" s="3" t="s">
        <v>59</v>
      </c>
      <c r="C34" s="5" t="s">
        <v>5</v>
      </c>
      <c r="D34" s="50" t="s">
        <v>246</v>
      </c>
    </row>
    <row r="35" spans="1:4" s="6" customFormat="1" ht="20.100000000000001" customHeight="1" x14ac:dyDescent="0.25">
      <c r="A35" s="93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94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92">
        <v>16</v>
      </c>
      <c r="B37" s="54" t="s">
        <v>56</v>
      </c>
      <c r="C37" s="26" t="s">
        <v>5</v>
      </c>
      <c r="D37" s="27" t="s">
        <v>262</v>
      </c>
    </row>
    <row r="38" spans="1:4" s="6" customFormat="1" ht="20.100000000000001" customHeight="1" x14ac:dyDescent="0.25">
      <c r="A38" s="93"/>
      <c r="B38" s="7" t="s">
        <v>57</v>
      </c>
      <c r="C38" s="5" t="s">
        <v>5</v>
      </c>
      <c r="D38" s="28" t="s">
        <v>227</v>
      </c>
    </row>
    <row r="39" spans="1:4" s="6" customFormat="1" ht="39" customHeight="1" x14ac:dyDescent="0.25">
      <c r="A39" s="93"/>
      <c r="B39" s="3" t="s">
        <v>58</v>
      </c>
      <c r="C39" s="5" t="s">
        <v>5</v>
      </c>
      <c r="D39" s="50" t="s">
        <v>281</v>
      </c>
    </row>
    <row r="40" spans="1:4" s="6" customFormat="1" ht="20.100000000000001" customHeight="1" x14ac:dyDescent="0.25">
      <c r="A40" s="93"/>
      <c r="B40" s="3" t="s">
        <v>59</v>
      </c>
      <c r="C40" s="5" t="s">
        <v>5</v>
      </c>
      <c r="D40" s="50" t="s">
        <v>282</v>
      </c>
    </row>
    <row r="41" spans="1:4" s="6" customFormat="1" ht="20.100000000000001" customHeight="1" x14ac:dyDescent="0.25">
      <c r="A41" s="93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94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91" t="s">
        <v>62</v>
      </c>
      <c r="B43" s="91"/>
      <c r="C43" s="91"/>
      <c r="D43" s="91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1" t="s">
        <v>65</v>
      </c>
      <c r="B46" s="91"/>
      <c r="C46" s="91"/>
      <c r="D46" s="91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91" t="s">
        <v>67</v>
      </c>
      <c r="B48" s="91"/>
      <c r="C48" s="91"/>
      <c r="D48" s="91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229</v>
      </c>
    </row>
    <row r="50" spans="1:4" s="6" customFormat="1" ht="20.100000000000001" customHeight="1" x14ac:dyDescent="0.25">
      <c r="A50" s="91" t="s">
        <v>69</v>
      </c>
      <c r="B50" s="91"/>
      <c r="C50" s="91"/>
      <c r="D50" s="91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87" t="s">
        <v>71</v>
      </c>
      <c r="B52" s="87"/>
      <c r="C52" s="87"/>
      <c r="D52" s="87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1" t="s">
        <v>74</v>
      </c>
      <c r="B55" s="91"/>
      <c r="C55" s="91"/>
      <c r="D55" s="91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91" t="s">
        <v>76</v>
      </c>
      <c r="B57" s="91"/>
      <c r="C57" s="91"/>
      <c r="D57" s="91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230</v>
      </c>
    </row>
    <row r="59" spans="1:4" s="6" customFormat="1" ht="20.100000000000001" customHeight="1" x14ac:dyDescent="0.25">
      <c r="A59" s="91" t="s">
        <v>78</v>
      </c>
      <c r="B59" s="91"/>
      <c r="C59" s="91"/>
      <c r="D59" s="91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91" t="s">
        <v>80</v>
      </c>
      <c r="B61" s="91"/>
      <c r="C61" s="91"/>
      <c r="D61" s="91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231</v>
      </c>
    </row>
    <row r="63" spans="1:4" s="6" customFormat="1" ht="20.100000000000001" customHeight="1" x14ac:dyDescent="0.25">
      <c r="A63" s="87" t="s">
        <v>86</v>
      </c>
      <c r="B63" s="87"/>
      <c r="C63" s="87"/>
      <c r="D63" s="87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8" t="s">
        <v>90</v>
      </c>
      <c r="B1" s="88"/>
      <c r="C1" s="88"/>
      <c r="D1" s="88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42825</v>
      </c>
    </row>
    <row r="5" spans="1:4" s="6" customFormat="1" ht="51.75" customHeight="1" x14ac:dyDescent="0.25">
      <c r="A5" s="92">
        <v>1</v>
      </c>
      <c r="B5" s="25" t="s">
        <v>87</v>
      </c>
      <c r="C5" s="26" t="s">
        <v>5</v>
      </c>
      <c r="D5" s="27" t="s">
        <v>233</v>
      </c>
    </row>
    <row r="6" spans="1:4" s="6" customFormat="1" ht="20.100000000000001" customHeight="1" x14ac:dyDescent="0.25">
      <c r="A6" s="93"/>
      <c r="B6" s="7" t="s">
        <v>59</v>
      </c>
      <c r="C6" s="5" t="s">
        <v>5</v>
      </c>
      <c r="D6" s="28" t="s">
        <v>234</v>
      </c>
    </row>
    <row r="7" spans="1:4" s="6" customFormat="1" ht="36.75" customHeight="1" x14ac:dyDescent="0.25">
      <c r="A7" s="93"/>
      <c r="B7" s="7" t="s">
        <v>88</v>
      </c>
      <c r="C7" s="5" t="s">
        <v>13</v>
      </c>
      <c r="D7" s="53" t="s">
        <v>280</v>
      </c>
    </row>
    <row r="8" spans="1:4" s="6" customFormat="1" ht="32.25" customHeight="1" x14ac:dyDescent="0.25">
      <c r="A8" s="93"/>
      <c r="B8" s="3" t="s">
        <v>175</v>
      </c>
      <c r="C8" s="5" t="s">
        <v>5</v>
      </c>
      <c r="D8" s="28"/>
    </row>
    <row r="9" spans="1:4" s="6" customFormat="1" ht="34.5" customHeight="1" x14ac:dyDescent="0.25">
      <c r="A9" s="93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3"/>
      <c r="B10" s="3" t="s">
        <v>177</v>
      </c>
      <c r="C10" s="5" t="s">
        <v>5</v>
      </c>
      <c r="D10" s="28" t="s">
        <v>249</v>
      </c>
    </row>
    <row r="11" spans="1:4" s="6" customFormat="1" ht="20.100000000000001" customHeight="1" thickBot="1" x14ac:dyDescent="0.3">
      <c r="A11" s="94"/>
      <c r="B11" s="51" t="s">
        <v>89</v>
      </c>
      <c r="C11" s="30" t="s">
        <v>5</v>
      </c>
      <c r="D11" s="31" t="s">
        <v>269</v>
      </c>
    </row>
    <row r="12" spans="1:4" s="6" customFormat="1" ht="47.25" x14ac:dyDescent="0.25">
      <c r="A12" s="92">
        <v>2</v>
      </c>
      <c r="B12" s="25" t="s">
        <v>87</v>
      </c>
      <c r="C12" s="26" t="s">
        <v>5</v>
      </c>
      <c r="D12" s="27" t="s">
        <v>235</v>
      </c>
    </row>
    <row r="13" spans="1:4" s="6" customFormat="1" x14ac:dyDescent="0.25">
      <c r="A13" s="93"/>
      <c r="B13" s="7" t="s">
        <v>59</v>
      </c>
      <c r="C13" s="5" t="s">
        <v>5</v>
      </c>
      <c r="D13" s="28" t="s">
        <v>234</v>
      </c>
    </row>
    <row r="14" spans="1:4" s="6" customFormat="1" ht="30" x14ac:dyDescent="0.25">
      <c r="A14" s="93"/>
      <c r="B14" s="7" t="s">
        <v>88</v>
      </c>
      <c r="C14" s="5" t="s">
        <v>13</v>
      </c>
      <c r="D14" s="53" t="s">
        <v>280</v>
      </c>
    </row>
    <row r="15" spans="1:4" ht="31.5" x14ac:dyDescent="0.25">
      <c r="A15" s="93"/>
      <c r="B15" s="3" t="s">
        <v>175</v>
      </c>
      <c r="C15" s="5" t="s">
        <v>5</v>
      </c>
      <c r="D15" s="28"/>
    </row>
    <row r="16" spans="1:4" ht="31.5" x14ac:dyDescent="0.25">
      <c r="A16" s="93"/>
      <c r="B16" s="3" t="s">
        <v>176</v>
      </c>
      <c r="C16" s="5" t="s">
        <v>5</v>
      </c>
      <c r="D16" s="28" t="s">
        <v>17</v>
      </c>
    </row>
    <row r="17" spans="1:4" x14ac:dyDescent="0.25">
      <c r="A17" s="93"/>
      <c r="B17" s="3" t="s">
        <v>177</v>
      </c>
      <c r="C17" s="5" t="s">
        <v>5</v>
      </c>
      <c r="D17" s="28" t="s">
        <v>249</v>
      </c>
    </row>
    <row r="18" spans="1:4" ht="16.5" thickBot="1" x14ac:dyDescent="0.3">
      <c r="A18" s="94"/>
      <c r="B18" s="51" t="s">
        <v>89</v>
      </c>
      <c r="C18" s="30" t="s">
        <v>5</v>
      </c>
      <c r="D18" s="31" t="s">
        <v>269</v>
      </c>
    </row>
    <row r="19" spans="1:4" x14ac:dyDescent="0.25">
      <c r="A19" s="92">
        <v>3</v>
      </c>
      <c r="B19" s="25" t="s">
        <v>87</v>
      </c>
      <c r="C19" s="26" t="s">
        <v>5</v>
      </c>
      <c r="D19" s="27" t="s">
        <v>236</v>
      </c>
    </row>
    <row r="20" spans="1:4" x14ac:dyDescent="0.25">
      <c r="A20" s="93"/>
      <c r="B20" s="7" t="s">
        <v>59</v>
      </c>
      <c r="C20" s="5" t="s">
        <v>5</v>
      </c>
      <c r="D20" s="28" t="s">
        <v>244</v>
      </c>
    </row>
    <row r="21" spans="1:4" ht="30" x14ac:dyDescent="0.25">
      <c r="A21" s="93"/>
      <c r="B21" s="7" t="s">
        <v>88</v>
      </c>
      <c r="C21" s="5" t="s">
        <v>13</v>
      </c>
      <c r="D21" s="53" t="s">
        <v>280</v>
      </c>
    </row>
    <row r="22" spans="1:4" ht="31.5" x14ac:dyDescent="0.25">
      <c r="A22" s="93"/>
      <c r="B22" s="3" t="s">
        <v>175</v>
      </c>
      <c r="C22" s="5" t="s">
        <v>5</v>
      </c>
      <c r="D22" s="28"/>
    </row>
    <row r="23" spans="1:4" ht="31.5" x14ac:dyDescent="0.25">
      <c r="A23" s="93"/>
      <c r="B23" s="3" t="s">
        <v>176</v>
      </c>
      <c r="C23" s="5" t="s">
        <v>5</v>
      </c>
      <c r="D23" s="28" t="s">
        <v>17</v>
      </c>
    </row>
    <row r="24" spans="1:4" x14ac:dyDescent="0.25">
      <c r="A24" s="93"/>
      <c r="B24" s="3" t="s">
        <v>177</v>
      </c>
      <c r="C24" s="5" t="s">
        <v>5</v>
      </c>
      <c r="D24" s="28" t="s">
        <v>249</v>
      </c>
    </row>
    <row r="25" spans="1:4" ht="16.5" thickBot="1" x14ac:dyDescent="0.3">
      <c r="A25" s="94"/>
      <c r="B25" s="51" t="s">
        <v>89</v>
      </c>
      <c r="C25" s="30" t="s">
        <v>5</v>
      </c>
      <c r="D25" s="31" t="s">
        <v>269</v>
      </c>
    </row>
    <row r="26" spans="1:4" ht="31.5" x14ac:dyDescent="0.25">
      <c r="A26" s="92">
        <v>4</v>
      </c>
      <c r="B26" s="25" t="s">
        <v>87</v>
      </c>
      <c r="C26" s="26" t="s">
        <v>5</v>
      </c>
      <c r="D26" s="27" t="s">
        <v>237</v>
      </c>
    </row>
    <row r="27" spans="1:4" x14ac:dyDescent="0.25">
      <c r="A27" s="93"/>
      <c r="B27" s="7" t="s">
        <v>59</v>
      </c>
      <c r="C27" s="5" t="s">
        <v>5</v>
      </c>
      <c r="D27" s="28" t="s">
        <v>244</v>
      </c>
    </row>
    <row r="28" spans="1:4" ht="30" x14ac:dyDescent="0.25">
      <c r="A28" s="93"/>
      <c r="B28" s="7" t="s">
        <v>88</v>
      </c>
      <c r="C28" s="5" t="s">
        <v>13</v>
      </c>
      <c r="D28" s="53" t="s">
        <v>280</v>
      </c>
    </row>
    <row r="29" spans="1:4" ht="31.5" x14ac:dyDescent="0.25">
      <c r="A29" s="93"/>
      <c r="B29" s="3" t="s">
        <v>175</v>
      </c>
      <c r="C29" s="5" t="s">
        <v>5</v>
      </c>
      <c r="D29" s="28"/>
    </row>
    <row r="30" spans="1:4" ht="31.5" x14ac:dyDescent="0.25">
      <c r="A30" s="93"/>
      <c r="B30" s="3" t="s">
        <v>176</v>
      </c>
      <c r="C30" s="5" t="s">
        <v>5</v>
      </c>
      <c r="D30" s="28" t="s">
        <v>17</v>
      </c>
    </row>
    <row r="31" spans="1:4" x14ac:dyDescent="0.25">
      <c r="A31" s="93"/>
      <c r="B31" s="3" t="s">
        <v>177</v>
      </c>
      <c r="C31" s="5" t="s">
        <v>5</v>
      </c>
      <c r="D31" s="28" t="s">
        <v>266</v>
      </c>
    </row>
    <row r="32" spans="1:4" ht="16.5" thickBot="1" x14ac:dyDescent="0.3">
      <c r="A32" s="94"/>
      <c r="B32" s="51" t="s">
        <v>89</v>
      </c>
      <c r="C32" s="30" t="s">
        <v>5</v>
      </c>
      <c r="D32" s="31" t="s">
        <v>269</v>
      </c>
    </row>
    <row r="33" spans="1:4" ht="31.5" x14ac:dyDescent="0.25">
      <c r="A33" s="92">
        <v>5</v>
      </c>
      <c r="B33" s="25" t="s">
        <v>87</v>
      </c>
      <c r="C33" s="26" t="s">
        <v>5</v>
      </c>
      <c r="D33" s="27" t="s">
        <v>238</v>
      </c>
    </row>
    <row r="34" spans="1:4" x14ac:dyDescent="0.25">
      <c r="A34" s="93"/>
      <c r="B34" s="7" t="s">
        <v>59</v>
      </c>
      <c r="C34" s="5" t="s">
        <v>5</v>
      </c>
      <c r="D34" s="28"/>
    </row>
    <row r="35" spans="1:4" ht="30" x14ac:dyDescent="0.25">
      <c r="A35" s="93"/>
      <c r="B35" s="7" t="s">
        <v>88</v>
      </c>
      <c r="C35" s="5" t="s">
        <v>13</v>
      </c>
      <c r="D35" s="53" t="s">
        <v>280</v>
      </c>
    </row>
    <row r="36" spans="1:4" ht="31.5" x14ac:dyDescent="0.25">
      <c r="A36" s="93"/>
      <c r="B36" s="3" t="s">
        <v>175</v>
      </c>
      <c r="C36" s="5" t="s">
        <v>5</v>
      </c>
      <c r="D36" s="28"/>
    </row>
    <row r="37" spans="1:4" ht="31.5" x14ac:dyDescent="0.25">
      <c r="A37" s="93"/>
      <c r="B37" s="3" t="s">
        <v>176</v>
      </c>
      <c r="C37" s="5" t="s">
        <v>5</v>
      </c>
      <c r="D37" s="28" t="s">
        <v>17</v>
      </c>
    </row>
    <row r="38" spans="1:4" x14ac:dyDescent="0.25">
      <c r="A38" s="93"/>
      <c r="B38" s="3" t="s">
        <v>177</v>
      </c>
      <c r="C38" s="5" t="s">
        <v>5</v>
      </c>
      <c r="D38" s="28" t="s">
        <v>249</v>
      </c>
    </row>
    <row r="39" spans="1:4" ht="16.5" thickBot="1" x14ac:dyDescent="0.3">
      <c r="A39" s="94"/>
      <c r="B39" s="51" t="s">
        <v>89</v>
      </c>
      <c r="C39" s="30" t="s">
        <v>5</v>
      </c>
      <c r="D39" s="31" t="s">
        <v>269</v>
      </c>
    </row>
    <row r="40" spans="1:4" ht="47.25" x14ac:dyDescent="0.25">
      <c r="A40" s="92">
        <v>6</v>
      </c>
      <c r="B40" s="25" t="s">
        <v>87</v>
      </c>
      <c r="C40" s="26" t="s">
        <v>5</v>
      </c>
      <c r="D40" s="27" t="s">
        <v>239</v>
      </c>
    </row>
    <row r="41" spans="1:4" x14ac:dyDescent="0.25">
      <c r="A41" s="93"/>
      <c r="B41" s="7" t="s">
        <v>59</v>
      </c>
      <c r="C41" s="5" t="s">
        <v>5</v>
      </c>
      <c r="D41" s="28" t="s">
        <v>245</v>
      </c>
    </row>
    <row r="42" spans="1:4" ht="30" x14ac:dyDescent="0.25">
      <c r="A42" s="93"/>
      <c r="B42" s="7" t="s">
        <v>88</v>
      </c>
      <c r="C42" s="5" t="s">
        <v>13</v>
      </c>
      <c r="D42" s="53" t="s">
        <v>280</v>
      </c>
    </row>
    <row r="43" spans="1:4" ht="31.5" x14ac:dyDescent="0.25">
      <c r="A43" s="93"/>
      <c r="B43" s="3" t="s">
        <v>175</v>
      </c>
      <c r="C43" s="5" t="s">
        <v>5</v>
      </c>
      <c r="D43" s="28"/>
    </row>
    <row r="44" spans="1:4" ht="31.5" x14ac:dyDescent="0.25">
      <c r="A44" s="93"/>
      <c r="B44" s="3" t="s">
        <v>176</v>
      </c>
      <c r="C44" s="5" t="s">
        <v>5</v>
      </c>
      <c r="D44" s="28" t="s">
        <v>17</v>
      </c>
    </row>
    <row r="45" spans="1:4" x14ac:dyDescent="0.25">
      <c r="A45" s="93"/>
      <c r="B45" s="3" t="s">
        <v>177</v>
      </c>
      <c r="C45" s="5" t="s">
        <v>5</v>
      </c>
      <c r="D45" s="28" t="s">
        <v>249</v>
      </c>
    </row>
    <row r="46" spans="1:4" ht="16.5" thickBot="1" x14ac:dyDescent="0.3">
      <c r="A46" s="94"/>
      <c r="B46" s="51" t="s">
        <v>89</v>
      </c>
      <c r="C46" s="30" t="s">
        <v>5</v>
      </c>
      <c r="D46" s="31" t="s">
        <v>269</v>
      </c>
    </row>
    <row r="47" spans="1:4" x14ac:dyDescent="0.25">
      <c r="A47" s="92">
        <v>7</v>
      </c>
      <c r="B47" s="25" t="s">
        <v>87</v>
      </c>
      <c r="C47" s="26" t="s">
        <v>5</v>
      </c>
      <c r="D47" s="27" t="s">
        <v>240</v>
      </c>
    </row>
    <row r="48" spans="1:4" x14ac:dyDescent="0.25">
      <c r="A48" s="93"/>
      <c r="B48" s="7" t="s">
        <v>59</v>
      </c>
      <c r="C48" s="5" t="s">
        <v>5</v>
      </c>
      <c r="D48" s="28" t="s">
        <v>246</v>
      </c>
    </row>
    <row r="49" spans="1:4" ht="30" x14ac:dyDescent="0.25">
      <c r="A49" s="93"/>
      <c r="B49" s="7" t="s">
        <v>88</v>
      </c>
      <c r="C49" s="5" t="s">
        <v>13</v>
      </c>
      <c r="D49" s="53" t="s">
        <v>280</v>
      </c>
    </row>
    <row r="50" spans="1:4" ht="31.5" x14ac:dyDescent="0.25">
      <c r="A50" s="93"/>
      <c r="B50" s="3" t="s">
        <v>175</v>
      </c>
      <c r="C50" s="5" t="s">
        <v>5</v>
      </c>
      <c r="D50" s="28"/>
    </row>
    <row r="51" spans="1:4" ht="31.5" x14ac:dyDescent="0.25">
      <c r="A51" s="93"/>
      <c r="B51" s="3" t="s">
        <v>176</v>
      </c>
      <c r="C51" s="5" t="s">
        <v>5</v>
      </c>
      <c r="D51" s="28" t="s">
        <v>17</v>
      </c>
    </row>
    <row r="52" spans="1:4" x14ac:dyDescent="0.25">
      <c r="A52" s="93"/>
      <c r="B52" s="3" t="s">
        <v>177</v>
      </c>
      <c r="C52" s="5" t="s">
        <v>5</v>
      </c>
      <c r="D52" s="28" t="s">
        <v>249</v>
      </c>
    </row>
    <row r="53" spans="1:4" ht="16.5" thickBot="1" x14ac:dyDescent="0.3">
      <c r="A53" s="94"/>
      <c r="B53" s="51" t="s">
        <v>89</v>
      </c>
      <c r="C53" s="30" t="s">
        <v>5</v>
      </c>
      <c r="D53" s="31" t="s">
        <v>269</v>
      </c>
    </row>
    <row r="54" spans="1:4" x14ac:dyDescent="0.25">
      <c r="A54" s="92">
        <v>8</v>
      </c>
      <c r="B54" s="25" t="s">
        <v>87</v>
      </c>
      <c r="C54" s="26" t="s">
        <v>5</v>
      </c>
      <c r="D54" s="27" t="s">
        <v>241</v>
      </c>
    </row>
    <row r="55" spans="1:4" x14ac:dyDescent="0.25">
      <c r="A55" s="93"/>
      <c r="B55" s="7" t="s">
        <v>59</v>
      </c>
      <c r="C55" s="5" t="s">
        <v>5</v>
      </c>
      <c r="D55" s="28" t="s">
        <v>244</v>
      </c>
    </row>
    <row r="56" spans="1:4" ht="30" x14ac:dyDescent="0.25">
      <c r="A56" s="93"/>
      <c r="B56" s="7" t="s">
        <v>88</v>
      </c>
      <c r="C56" s="5" t="s">
        <v>13</v>
      </c>
      <c r="D56" s="53" t="s">
        <v>280</v>
      </c>
    </row>
    <row r="57" spans="1:4" ht="31.5" x14ac:dyDescent="0.25">
      <c r="A57" s="93"/>
      <c r="B57" s="3" t="s">
        <v>175</v>
      </c>
      <c r="C57" s="5" t="s">
        <v>5</v>
      </c>
      <c r="D57" s="28"/>
    </row>
    <row r="58" spans="1:4" ht="31.5" x14ac:dyDescent="0.25">
      <c r="A58" s="93"/>
      <c r="B58" s="3" t="s">
        <v>176</v>
      </c>
      <c r="C58" s="5" t="s">
        <v>5</v>
      </c>
      <c r="D58" s="28" t="s">
        <v>17</v>
      </c>
    </row>
    <row r="59" spans="1:4" x14ac:dyDescent="0.25">
      <c r="A59" s="93"/>
      <c r="B59" s="3" t="s">
        <v>177</v>
      </c>
      <c r="C59" s="5" t="s">
        <v>5</v>
      </c>
      <c r="D59" s="28" t="s">
        <v>250</v>
      </c>
    </row>
    <row r="60" spans="1:4" ht="16.5" thickBot="1" x14ac:dyDescent="0.3">
      <c r="A60" s="94"/>
      <c r="B60" s="51" t="s">
        <v>89</v>
      </c>
      <c r="C60" s="30" t="s">
        <v>5</v>
      </c>
      <c r="D60" s="31" t="s">
        <v>269</v>
      </c>
    </row>
    <row r="61" spans="1:4" x14ac:dyDescent="0.25">
      <c r="A61" s="92">
        <v>9</v>
      </c>
      <c r="B61" s="25" t="s">
        <v>87</v>
      </c>
      <c r="C61" s="26" t="s">
        <v>5</v>
      </c>
      <c r="D61" s="27" t="s">
        <v>242</v>
      </c>
    </row>
    <row r="62" spans="1:4" x14ac:dyDescent="0.25">
      <c r="A62" s="93"/>
      <c r="B62" s="7" t="s">
        <v>59</v>
      </c>
      <c r="C62" s="5" t="s">
        <v>5</v>
      </c>
      <c r="D62" s="28" t="s">
        <v>247</v>
      </c>
    </row>
    <row r="63" spans="1:4" ht="30" x14ac:dyDescent="0.25">
      <c r="A63" s="93"/>
      <c r="B63" s="7" t="s">
        <v>88</v>
      </c>
      <c r="C63" s="5" t="s">
        <v>13</v>
      </c>
      <c r="D63" s="53" t="s">
        <v>280</v>
      </c>
    </row>
    <row r="64" spans="1:4" ht="31.5" x14ac:dyDescent="0.25">
      <c r="A64" s="93"/>
      <c r="B64" s="3" t="s">
        <v>175</v>
      </c>
      <c r="C64" s="5" t="s">
        <v>5</v>
      </c>
      <c r="D64" s="28"/>
    </row>
    <row r="65" spans="1:4" ht="31.5" x14ac:dyDescent="0.25">
      <c r="A65" s="93"/>
      <c r="B65" s="3" t="s">
        <v>176</v>
      </c>
      <c r="C65" s="5" t="s">
        <v>5</v>
      </c>
      <c r="D65" s="28" t="s">
        <v>17</v>
      </c>
    </row>
    <row r="66" spans="1:4" x14ac:dyDescent="0.25">
      <c r="A66" s="93"/>
      <c r="B66" s="3" t="s">
        <v>177</v>
      </c>
      <c r="C66" s="5" t="s">
        <v>5</v>
      </c>
      <c r="D66" s="28" t="s">
        <v>249</v>
      </c>
    </row>
    <row r="67" spans="1:4" ht="16.5" thickBot="1" x14ac:dyDescent="0.3">
      <c r="A67" s="94"/>
      <c r="B67" s="51" t="s">
        <v>89</v>
      </c>
      <c r="C67" s="30" t="s">
        <v>5</v>
      </c>
      <c r="D67" s="31" t="s">
        <v>269</v>
      </c>
    </row>
    <row r="68" spans="1:4" x14ac:dyDescent="0.25">
      <c r="A68" s="92">
        <v>10</v>
      </c>
      <c r="B68" s="25" t="s">
        <v>87</v>
      </c>
      <c r="C68" s="26" t="s">
        <v>5</v>
      </c>
      <c r="D68" s="27" t="s">
        <v>243</v>
      </c>
    </row>
    <row r="69" spans="1:4" x14ac:dyDescent="0.25">
      <c r="A69" s="93"/>
      <c r="B69" s="7" t="s">
        <v>59</v>
      </c>
      <c r="C69" s="5" t="s">
        <v>5</v>
      </c>
      <c r="D69" s="28" t="s">
        <v>248</v>
      </c>
    </row>
    <row r="70" spans="1:4" ht="30" x14ac:dyDescent="0.25">
      <c r="A70" s="93"/>
      <c r="B70" s="7" t="s">
        <v>88</v>
      </c>
      <c r="C70" s="5" t="s">
        <v>13</v>
      </c>
      <c r="D70" s="53" t="s">
        <v>280</v>
      </c>
    </row>
    <row r="71" spans="1:4" ht="31.5" x14ac:dyDescent="0.25">
      <c r="A71" s="93"/>
      <c r="B71" s="3" t="s">
        <v>175</v>
      </c>
      <c r="C71" s="5" t="s">
        <v>5</v>
      </c>
      <c r="D71" s="28"/>
    </row>
    <row r="72" spans="1:4" ht="31.5" x14ac:dyDescent="0.25">
      <c r="A72" s="93"/>
      <c r="B72" s="3" t="s">
        <v>176</v>
      </c>
      <c r="C72" s="5" t="s">
        <v>5</v>
      </c>
      <c r="D72" s="28" t="s">
        <v>17</v>
      </c>
    </row>
    <row r="73" spans="1:4" x14ac:dyDescent="0.25">
      <c r="A73" s="93"/>
      <c r="B73" s="3" t="s">
        <v>177</v>
      </c>
      <c r="C73" s="5" t="s">
        <v>5</v>
      </c>
      <c r="D73" s="28" t="s">
        <v>249</v>
      </c>
    </row>
    <row r="74" spans="1:4" ht="16.5" thickBot="1" x14ac:dyDescent="0.3">
      <c r="A74" s="94"/>
      <c r="B74" s="51" t="s">
        <v>89</v>
      </c>
      <c r="C74" s="30" t="s">
        <v>5</v>
      </c>
      <c r="D74" s="31" t="s">
        <v>269</v>
      </c>
    </row>
    <row r="75" spans="1:4" ht="17.25" customHeight="1" x14ac:dyDescent="0.25">
      <c r="A75" s="92">
        <v>11</v>
      </c>
      <c r="B75" s="25" t="s">
        <v>87</v>
      </c>
      <c r="C75" s="26" t="s">
        <v>5</v>
      </c>
      <c r="D75" s="27" t="s">
        <v>267</v>
      </c>
    </row>
    <row r="76" spans="1:4" x14ac:dyDescent="0.25">
      <c r="A76" s="93"/>
      <c r="B76" s="7" t="s">
        <v>59</v>
      </c>
      <c r="C76" s="5" t="s">
        <v>5</v>
      </c>
      <c r="D76" s="28"/>
    </row>
    <row r="77" spans="1:4" ht="30" x14ac:dyDescent="0.25">
      <c r="A77" s="93"/>
      <c r="B77" s="7" t="s">
        <v>88</v>
      </c>
      <c r="C77" s="5" t="s">
        <v>13</v>
      </c>
      <c r="D77" s="53" t="s">
        <v>280</v>
      </c>
    </row>
    <row r="78" spans="1:4" ht="31.5" x14ac:dyDescent="0.25">
      <c r="A78" s="93"/>
      <c r="B78" s="3" t="s">
        <v>175</v>
      </c>
      <c r="C78" s="5" t="s">
        <v>5</v>
      </c>
      <c r="D78" s="28"/>
    </row>
    <row r="79" spans="1:4" ht="31.5" x14ac:dyDescent="0.25">
      <c r="A79" s="93"/>
      <c r="B79" s="3" t="s">
        <v>176</v>
      </c>
      <c r="C79" s="5" t="s">
        <v>5</v>
      </c>
      <c r="D79" s="28" t="s">
        <v>17</v>
      </c>
    </row>
    <row r="80" spans="1:4" x14ac:dyDescent="0.25">
      <c r="A80" s="93"/>
      <c r="B80" s="3" t="s">
        <v>177</v>
      </c>
      <c r="C80" s="5" t="s">
        <v>5</v>
      </c>
      <c r="D80" s="28" t="s">
        <v>268</v>
      </c>
    </row>
    <row r="81" spans="1:4" ht="16.5" thickBot="1" x14ac:dyDescent="0.3">
      <c r="A81" s="94"/>
      <c r="B81" s="51" t="s">
        <v>89</v>
      </c>
      <c r="C81" s="30" t="s">
        <v>5</v>
      </c>
      <c r="D81" s="31" t="s">
        <v>269</v>
      </c>
    </row>
    <row r="82" spans="1:4" ht="31.5" x14ac:dyDescent="0.25">
      <c r="A82" s="92">
        <v>12</v>
      </c>
      <c r="B82" s="25" t="s">
        <v>87</v>
      </c>
      <c r="C82" s="26" t="s">
        <v>5</v>
      </c>
      <c r="D82" s="27" t="s">
        <v>270</v>
      </c>
    </row>
    <row r="83" spans="1:4" x14ac:dyDescent="0.25">
      <c r="A83" s="93"/>
      <c r="B83" s="7" t="s">
        <v>59</v>
      </c>
      <c r="C83" s="5" t="s">
        <v>5</v>
      </c>
      <c r="D83" s="28" t="s">
        <v>272</v>
      </c>
    </row>
    <row r="84" spans="1:4" x14ac:dyDescent="0.25">
      <c r="A84" s="93"/>
      <c r="B84" s="7" t="s">
        <v>88</v>
      </c>
      <c r="C84" s="5" t="s">
        <v>13</v>
      </c>
      <c r="D84" s="28">
        <v>600</v>
      </c>
    </row>
    <row r="85" spans="1:4" ht="31.5" x14ac:dyDescent="0.25">
      <c r="A85" s="93"/>
      <c r="B85" s="3" t="s">
        <v>175</v>
      </c>
      <c r="C85" s="5" t="s">
        <v>5</v>
      </c>
      <c r="D85" s="42">
        <v>41275</v>
      </c>
    </row>
    <row r="86" spans="1:4" ht="31.5" x14ac:dyDescent="0.25">
      <c r="A86" s="93"/>
      <c r="B86" s="3" t="s">
        <v>176</v>
      </c>
      <c r="C86" s="5" t="s">
        <v>5</v>
      </c>
      <c r="D86" s="28" t="s">
        <v>17</v>
      </c>
    </row>
    <row r="87" spans="1:4" x14ac:dyDescent="0.25">
      <c r="A87" s="93"/>
      <c r="B87" s="3" t="s">
        <v>177</v>
      </c>
      <c r="C87" s="5" t="s">
        <v>5</v>
      </c>
      <c r="D87" s="28" t="s">
        <v>271</v>
      </c>
    </row>
    <row r="88" spans="1:4" ht="16.5" thickBot="1" x14ac:dyDescent="0.3">
      <c r="A88" s="94"/>
      <c r="B88" s="51" t="s">
        <v>89</v>
      </c>
      <c r="C88" s="30" t="s">
        <v>5</v>
      </c>
      <c r="D88" s="31" t="s">
        <v>269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8" t="s">
        <v>100</v>
      </c>
      <c r="B1" s="88"/>
      <c r="C1" s="88"/>
      <c r="D1" s="88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43070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251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252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246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253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254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294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255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6" t="s">
        <v>99</v>
      </c>
      <c r="B15" s="97"/>
      <c r="C15" s="97"/>
      <c r="D15" s="98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295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256</v>
      </c>
    </row>
    <row r="19" spans="1:4" ht="31.5" x14ac:dyDescent="0.25">
      <c r="A19" s="40"/>
      <c r="B19" s="7" t="s">
        <v>92</v>
      </c>
      <c r="C19" s="5" t="s">
        <v>5</v>
      </c>
      <c r="D19" s="28" t="s">
        <v>252</v>
      </c>
    </row>
    <row r="20" spans="1:4" x14ac:dyDescent="0.25">
      <c r="A20" s="40"/>
      <c r="B20" s="3" t="s">
        <v>59</v>
      </c>
      <c r="C20" s="5" t="s">
        <v>5</v>
      </c>
      <c r="D20" s="28" t="s">
        <v>246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264</v>
      </c>
    </row>
    <row r="23" spans="1:4" ht="31.5" x14ac:dyDescent="0.25">
      <c r="A23" s="40"/>
      <c r="B23" s="3" t="s">
        <v>95</v>
      </c>
      <c r="C23" s="5" t="s">
        <v>5</v>
      </c>
      <c r="D23" s="41" t="s">
        <v>258</v>
      </c>
    </row>
    <row r="24" spans="1:4" ht="63" x14ac:dyDescent="0.25">
      <c r="A24" s="40"/>
      <c r="B24" s="3" t="s">
        <v>96</v>
      </c>
      <c r="C24" s="5" t="s">
        <v>5</v>
      </c>
      <c r="D24" s="28" t="s">
        <v>296</v>
      </c>
    </row>
    <row r="25" spans="1:4" x14ac:dyDescent="0.25">
      <c r="A25" s="40"/>
      <c r="B25" s="7" t="s">
        <v>97</v>
      </c>
      <c r="C25" s="5" t="s">
        <v>5</v>
      </c>
      <c r="D25" s="42" t="s">
        <v>297</v>
      </c>
    </row>
    <row r="26" spans="1:4" ht="31.5" x14ac:dyDescent="0.25">
      <c r="A26" s="40"/>
      <c r="B26" s="52" t="s">
        <v>178</v>
      </c>
      <c r="C26" s="5" t="s">
        <v>5</v>
      </c>
      <c r="D26" s="28" t="s">
        <v>273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96" t="s">
        <v>99</v>
      </c>
      <c r="B28" s="97"/>
      <c r="C28" s="97"/>
      <c r="D28" s="98"/>
    </row>
    <row r="29" spans="1:4" ht="79.5" thickBot="1" x14ac:dyDescent="0.3">
      <c r="A29" s="43"/>
      <c r="B29" s="44" t="s">
        <v>99</v>
      </c>
      <c r="C29" s="30" t="s">
        <v>5</v>
      </c>
      <c r="D29" s="31" t="s">
        <v>295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259</v>
      </c>
    </row>
    <row r="32" spans="1:4" ht="31.5" x14ac:dyDescent="0.25">
      <c r="A32" s="40"/>
      <c r="B32" s="7" t="s">
        <v>92</v>
      </c>
      <c r="C32" s="5" t="s">
        <v>5</v>
      </c>
      <c r="D32" s="28" t="s">
        <v>252</v>
      </c>
    </row>
    <row r="33" spans="1:4" x14ac:dyDescent="0.25">
      <c r="A33" s="40"/>
      <c r="B33" s="3" t="s">
        <v>59</v>
      </c>
      <c r="C33" s="5" t="s">
        <v>5</v>
      </c>
      <c r="D33" s="28" t="s">
        <v>260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264</v>
      </c>
    </row>
    <row r="36" spans="1:4" ht="31.5" x14ac:dyDescent="0.25">
      <c r="A36" s="40"/>
      <c r="B36" s="3" t="s">
        <v>95</v>
      </c>
      <c r="C36" s="5" t="s">
        <v>5</v>
      </c>
      <c r="D36" s="41" t="s">
        <v>258</v>
      </c>
    </row>
    <row r="37" spans="1:4" ht="63" x14ac:dyDescent="0.25">
      <c r="A37" s="40"/>
      <c r="B37" s="3" t="s">
        <v>96</v>
      </c>
      <c r="C37" s="5" t="s">
        <v>5</v>
      </c>
      <c r="D37" s="28" t="s">
        <v>298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8">
        <v>2.8000000000000001E-2</v>
      </c>
    </row>
    <row r="41" spans="1:4" ht="15.75" customHeight="1" x14ac:dyDescent="0.25">
      <c r="A41" s="96" t="s">
        <v>99</v>
      </c>
      <c r="B41" s="97"/>
      <c r="C41" s="97"/>
      <c r="D41" s="98"/>
    </row>
    <row r="42" spans="1:4" ht="79.5" thickBot="1" x14ac:dyDescent="0.3">
      <c r="A42" s="43"/>
      <c r="B42" s="44" t="s">
        <v>99</v>
      </c>
      <c r="C42" s="30" t="s">
        <v>5</v>
      </c>
      <c r="D42" s="31" t="s">
        <v>295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261</v>
      </c>
    </row>
    <row r="45" spans="1:4" ht="31.5" x14ac:dyDescent="0.25">
      <c r="A45" s="40"/>
      <c r="B45" s="7" t="s">
        <v>92</v>
      </c>
      <c r="C45" s="5" t="s">
        <v>5</v>
      </c>
      <c r="D45" s="28" t="s">
        <v>252</v>
      </c>
    </row>
    <row r="46" spans="1:4" x14ac:dyDescent="0.25">
      <c r="A46" s="40"/>
      <c r="B46" s="3" t="s">
        <v>59</v>
      </c>
      <c r="C46" s="5" t="s">
        <v>5</v>
      </c>
      <c r="D46" s="28" t="s">
        <v>246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253</v>
      </c>
    </row>
    <row r="49" spans="1:4" ht="31.5" x14ac:dyDescent="0.25">
      <c r="A49" s="40"/>
      <c r="B49" s="3" t="s">
        <v>95</v>
      </c>
      <c r="C49" s="5" t="s">
        <v>5</v>
      </c>
      <c r="D49" s="41" t="s">
        <v>254</v>
      </c>
    </row>
    <row r="50" spans="1:4" ht="78.75" x14ac:dyDescent="0.25">
      <c r="A50" s="40"/>
      <c r="B50" s="3" t="s">
        <v>96</v>
      </c>
      <c r="C50" s="5" t="s">
        <v>5</v>
      </c>
      <c r="D50" s="28" t="s">
        <v>299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96" t="s">
        <v>99</v>
      </c>
      <c r="B54" s="97"/>
      <c r="C54" s="97"/>
      <c r="D54" s="98"/>
    </row>
    <row r="55" spans="1:4" ht="79.5" thickBot="1" x14ac:dyDescent="0.3">
      <c r="A55" s="43"/>
      <c r="B55" s="44" t="s">
        <v>99</v>
      </c>
      <c r="C55" s="30" t="s">
        <v>5</v>
      </c>
      <c r="D55" s="31" t="s">
        <v>295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297</v>
      </c>
    </row>
    <row r="57" spans="1:4" x14ac:dyDescent="0.25">
      <c r="A57" s="40"/>
      <c r="B57" s="7" t="s">
        <v>91</v>
      </c>
      <c r="C57" s="5" t="s">
        <v>5</v>
      </c>
      <c r="D57" s="28" t="s">
        <v>262</v>
      </c>
    </row>
    <row r="58" spans="1:4" ht="31.5" x14ac:dyDescent="0.25">
      <c r="A58" s="40"/>
      <c r="B58" s="7" t="s">
        <v>92</v>
      </c>
      <c r="C58" s="5" t="s">
        <v>5</v>
      </c>
      <c r="D58" s="28" t="s">
        <v>252</v>
      </c>
    </row>
    <row r="59" spans="1:4" x14ac:dyDescent="0.25">
      <c r="A59" s="40"/>
      <c r="B59" s="3" t="s">
        <v>59</v>
      </c>
      <c r="C59" s="5" t="s">
        <v>5</v>
      </c>
      <c r="D59" s="28" t="s">
        <v>263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257</v>
      </c>
    </row>
    <row r="62" spans="1:4" ht="31.5" x14ac:dyDescent="0.25">
      <c r="A62" s="40"/>
      <c r="B62" s="3" t="s">
        <v>95</v>
      </c>
      <c r="C62" s="5" t="s">
        <v>5</v>
      </c>
      <c r="D62" s="41" t="s">
        <v>254</v>
      </c>
    </row>
    <row r="63" spans="1:4" ht="63" x14ac:dyDescent="0.25">
      <c r="A63" s="40"/>
      <c r="B63" s="3" t="s">
        <v>96</v>
      </c>
      <c r="C63" s="5" t="s">
        <v>5</v>
      </c>
      <c r="D63" s="28" t="s">
        <v>300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292</v>
      </c>
    </row>
    <row r="66" spans="1:4" ht="76.5" x14ac:dyDescent="0.25">
      <c r="A66" s="40"/>
      <c r="B66" s="7" t="s">
        <v>179</v>
      </c>
      <c r="C66" s="5" t="s">
        <v>5</v>
      </c>
      <c r="D66" s="58" t="s">
        <v>293</v>
      </c>
    </row>
    <row r="67" spans="1:4" ht="15.75" customHeight="1" x14ac:dyDescent="0.25">
      <c r="A67" s="96" t="s">
        <v>99</v>
      </c>
      <c r="B67" s="97"/>
      <c r="C67" s="97"/>
      <c r="D67" s="98"/>
    </row>
    <row r="68" spans="1:4" ht="79.5" thickBot="1" x14ac:dyDescent="0.3">
      <c r="A68" s="43"/>
      <c r="B68" s="44" t="s">
        <v>99</v>
      </c>
      <c r="C68" s="30" t="s">
        <v>5</v>
      </c>
      <c r="D68" s="31" t="s">
        <v>295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F7" sqref="F7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9" t="s">
        <v>104</v>
      </c>
      <c r="B1" s="99"/>
      <c r="C1" s="99"/>
      <c r="D1" s="99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274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274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0" t="s">
        <v>183</v>
      </c>
      <c r="B8" s="90"/>
      <c r="C8" s="90"/>
      <c r="D8" s="90"/>
    </row>
    <row r="9" spans="1:4" s="6" customFormat="1" ht="37.5" customHeight="1" x14ac:dyDescent="0.25">
      <c r="A9" s="92">
        <v>1</v>
      </c>
      <c r="B9" s="54" t="s">
        <v>184</v>
      </c>
      <c r="C9" s="26" t="s">
        <v>5</v>
      </c>
      <c r="D9" s="27" t="s">
        <v>275</v>
      </c>
    </row>
    <row r="10" spans="1:4" s="6" customFormat="1" ht="20.100000000000001" customHeight="1" x14ac:dyDescent="0.25">
      <c r="A10" s="93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3"/>
      <c r="B11" s="7" t="s">
        <v>101</v>
      </c>
      <c r="C11" s="5" t="s">
        <v>5</v>
      </c>
      <c r="D11" s="28" t="s">
        <v>276</v>
      </c>
    </row>
    <row r="12" spans="1:4" s="6" customFormat="1" ht="20.100000000000001" customHeight="1" x14ac:dyDescent="0.25">
      <c r="A12" s="93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4"/>
      <c r="B13" s="44" t="s">
        <v>103</v>
      </c>
      <c r="C13" s="30" t="s">
        <v>13</v>
      </c>
      <c r="D13" s="31">
        <v>400</v>
      </c>
    </row>
    <row r="14" spans="1:4" x14ac:dyDescent="0.25">
      <c r="A14" s="92">
        <v>2</v>
      </c>
      <c r="B14" s="54" t="s">
        <v>184</v>
      </c>
      <c r="C14" s="26" t="s">
        <v>5</v>
      </c>
      <c r="D14" s="27" t="s">
        <v>278</v>
      </c>
    </row>
    <row r="15" spans="1:4" x14ac:dyDescent="0.25">
      <c r="A15" s="93"/>
      <c r="B15" s="7" t="s">
        <v>185</v>
      </c>
      <c r="C15" s="5" t="s">
        <v>5</v>
      </c>
      <c r="D15" s="28">
        <v>3812125898</v>
      </c>
    </row>
    <row r="16" spans="1:4" x14ac:dyDescent="0.25">
      <c r="A16" s="93"/>
      <c r="B16" s="7" t="s">
        <v>101</v>
      </c>
      <c r="C16" s="5" t="s">
        <v>5</v>
      </c>
      <c r="D16" s="28" t="s">
        <v>279</v>
      </c>
    </row>
    <row r="17" spans="1:4" x14ac:dyDescent="0.25">
      <c r="A17" s="93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4"/>
      <c r="B18" s="44" t="s">
        <v>103</v>
      </c>
      <c r="C18" s="30" t="s">
        <v>13</v>
      </c>
      <c r="D18" s="31">
        <v>400</v>
      </c>
    </row>
    <row r="19" spans="1:4" ht="31.5" x14ac:dyDescent="0.25">
      <c r="A19" s="92">
        <v>3</v>
      </c>
      <c r="B19" s="54" t="s">
        <v>184</v>
      </c>
      <c r="C19" s="26" t="s">
        <v>5</v>
      </c>
      <c r="D19" s="27" t="s">
        <v>283</v>
      </c>
    </row>
    <row r="20" spans="1:4" x14ac:dyDescent="0.25">
      <c r="A20" s="93"/>
      <c r="B20" s="7" t="s">
        <v>185</v>
      </c>
      <c r="C20" s="5" t="s">
        <v>5</v>
      </c>
      <c r="D20" s="28">
        <v>3849011544</v>
      </c>
    </row>
    <row r="21" spans="1:4" x14ac:dyDescent="0.25">
      <c r="A21" s="93"/>
      <c r="B21" s="7" t="s">
        <v>101</v>
      </c>
      <c r="C21" s="5" t="s">
        <v>5</v>
      </c>
      <c r="D21" s="28" t="s">
        <v>284</v>
      </c>
    </row>
    <row r="22" spans="1:4" x14ac:dyDescent="0.25">
      <c r="A22" s="93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94"/>
      <c r="B23" s="44" t="s">
        <v>103</v>
      </c>
      <c r="C23" s="30" t="s">
        <v>13</v>
      </c>
      <c r="D23" s="31">
        <v>400</v>
      </c>
    </row>
    <row r="24" spans="1:4" x14ac:dyDescent="0.25">
      <c r="A24" s="92">
        <v>4</v>
      </c>
      <c r="B24" s="54" t="s">
        <v>184</v>
      </c>
      <c r="C24" s="26" t="s">
        <v>5</v>
      </c>
      <c r="D24" s="27" t="s">
        <v>285</v>
      </c>
    </row>
    <row r="25" spans="1:4" x14ac:dyDescent="0.25">
      <c r="A25" s="93"/>
      <c r="B25" s="7" t="s">
        <v>185</v>
      </c>
      <c r="C25" s="5" t="s">
        <v>5</v>
      </c>
      <c r="D25" s="28">
        <v>7713076301</v>
      </c>
    </row>
    <row r="26" spans="1:4" x14ac:dyDescent="0.25">
      <c r="A26" s="93"/>
      <c r="B26" s="7" t="s">
        <v>101</v>
      </c>
      <c r="C26" s="5" t="s">
        <v>5</v>
      </c>
      <c r="D26" s="28" t="s">
        <v>288</v>
      </c>
    </row>
    <row r="27" spans="1:4" x14ac:dyDescent="0.25">
      <c r="A27" s="93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94"/>
      <c r="B28" s="44" t="s">
        <v>103</v>
      </c>
      <c r="C28" s="30" t="s">
        <v>13</v>
      </c>
      <c r="D28" s="31">
        <v>400</v>
      </c>
    </row>
    <row r="29" spans="1:4" x14ac:dyDescent="0.25">
      <c r="A29" s="92">
        <v>5</v>
      </c>
      <c r="B29" s="54" t="s">
        <v>184</v>
      </c>
      <c r="C29" s="26" t="s">
        <v>5</v>
      </c>
      <c r="D29" s="27" t="s">
        <v>286</v>
      </c>
    </row>
    <row r="30" spans="1:4" x14ac:dyDescent="0.25">
      <c r="A30" s="93"/>
      <c r="B30" s="7" t="s">
        <v>185</v>
      </c>
      <c r="C30" s="5" t="s">
        <v>5</v>
      </c>
      <c r="D30" s="28">
        <v>3849011544</v>
      </c>
    </row>
    <row r="31" spans="1:4" x14ac:dyDescent="0.25">
      <c r="A31" s="93"/>
      <c r="B31" s="7" t="s">
        <v>101</v>
      </c>
      <c r="C31" s="5" t="s">
        <v>5</v>
      </c>
      <c r="D31" s="28" t="s">
        <v>287</v>
      </c>
    </row>
    <row r="32" spans="1:4" x14ac:dyDescent="0.25">
      <c r="A32" s="93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94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5" t="s">
        <v>109</v>
      </c>
      <c r="B1" s="95"/>
      <c r="C1" s="95"/>
      <c r="D1" s="9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1" t="s">
        <v>105</v>
      </c>
      <c r="B5" s="91"/>
      <c r="C5" s="91"/>
      <c r="D5" s="91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0" t="s">
        <v>265</v>
      </c>
      <c r="C10" s="100"/>
      <c r="D10" s="10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5" t="s">
        <v>112</v>
      </c>
      <c r="B1" s="95"/>
      <c r="C1" s="95"/>
      <c r="D1" s="9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289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277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topLeftCell="A47" workbookViewId="0">
      <selection activeCell="D48" sqref="D48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5.7109375" style="1" customWidth="1"/>
    <col min="4" max="4" width="18.28515625" style="1" customWidth="1"/>
    <col min="5" max="5" width="11.85546875" style="1" customWidth="1"/>
    <col min="6" max="6" width="11.28515625" style="1" customWidth="1"/>
    <col min="7" max="7" width="12.85546875" style="1" customWidth="1"/>
    <col min="8" max="16384" width="9.140625" style="1"/>
  </cols>
  <sheetData>
    <row r="1" spans="1:7" x14ac:dyDescent="0.25">
      <c r="E1" s="104" t="s">
        <v>301</v>
      </c>
      <c r="F1" s="104"/>
      <c r="G1" s="104"/>
    </row>
    <row r="2" spans="1:7" ht="18.75" x14ac:dyDescent="0.3">
      <c r="B2" s="105" t="s">
        <v>302</v>
      </c>
      <c r="C2" s="106"/>
      <c r="D2" s="106"/>
      <c r="E2" s="104"/>
      <c r="F2" s="104"/>
      <c r="G2" s="104"/>
    </row>
    <row r="3" spans="1:7" ht="18.75" x14ac:dyDescent="0.3">
      <c r="B3" s="107" t="s">
        <v>303</v>
      </c>
      <c r="C3" s="107"/>
      <c r="D3" s="107"/>
      <c r="E3" s="104"/>
      <c r="F3" s="104"/>
      <c r="G3" s="104"/>
    </row>
    <row r="4" spans="1:7" ht="24.75" customHeight="1" x14ac:dyDescent="0.25">
      <c r="E4" s="104"/>
      <c r="F4" s="104"/>
      <c r="G4" s="104"/>
    </row>
    <row r="5" spans="1:7" ht="44.25" customHeight="1" x14ac:dyDescent="0.25">
      <c r="A5" s="108" t="s">
        <v>362</v>
      </c>
      <c r="B5" s="108"/>
      <c r="C5" s="108"/>
      <c r="D5" s="108"/>
      <c r="E5" s="108"/>
    </row>
    <row r="6" spans="1:7" ht="31.5" x14ac:dyDescent="0.25">
      <c r="A6" s="2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4">
        <v>1</v>
      </c>
      <c r="B7" s="18" t="s">
        <v>4</v>
      </c>
      <c r="C7" s="5" t="s">
        <v>5</v>
      </c>
      <c r="D7" s="48">
        <v>42825</v>
      </c>
      <c r="E7" s="6"/>
      <c r="F7" s="6"/>
      <c r="G7" s="6"/>
    </row>
    <row r="8" spans="1:7" x14ac:dyDescent="0.25">
      <c r="A8" s="4">
        <v>2</v>
      </c>
      <c r="B8" s="18" t="s">
        <v>113</v>
      </c>
      <c r="C8" s="5" t="s">
        <v>5</v>
      </c>
      <c r="D8" s="48">
        <v>42370</v>
      </c>
      <c r="E8" s="6"/>
      <c r="F8" s="6"/>
      <c r="G8" s="6"/>
    </row>
    <row r="9" spans="1:7" x14ac:dyDescent="0.25">
      <c r="A9" s="4">
        <v>3</v>
      </c>
      <c r="B9" s="18" t="s">
        <v>114</v>
      </c>
      <c r="C9" s="5" t="s">
        <v>5</v>
      </c>
      <c r="D9" s="48">
        <v>42735</v>
      </c>
      <c r="E9" s="6"/>
      <c r="F9" s="6"/>
      <c r="G9" s="6"/>
    </row>
    <row r="10" spans="1:7" ht="38.25" customHeight="1" x14ac:dyDescent="0.25">
      <c r="A10" s="87" t="s">
        <v>186</v>
      </c>
      <c r="B10" s="87"/>
      <c r="C10" s="87"/>
      <c r="D10" s="87"/>
      <c r="E10" s="6"/>
      <c r="F10" s="6"/>
      <c r="G10" s="6"/>
    </row>
    <row r="11" spans="1:7" ht="31.5" x14ac:dyDescent="0.25">
      <c r="A11" s="4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4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4">
        <v>6</v>
      </c>
      <c r="B13" s="9" t="s">
        <v>126</v>
      </c>
      <c r="C13" s="5" t="s">
        <v>13</v>
      </c>
      <c r="D13" s="59">
        <v>110672.81</v>
      </c>
      <c r="E13" s="6"/>
      <c r="F13" s="6"/>
      <c r="G13" s="6"/>
    </row>
    <row r="14" spans="1:7" ht="33.75" customHeight="1" x14ac:dyDescent="0.25">
      <c r="A14" s="4">
        <v>7</v>
      </c>
      <c r="B14" s="19" t="s">
        <v>187</v>
      </c>
      <c r="C14" s="5" t="s">
        <v>13</v>
      </c>
      <c r="D14" s="49">
        <f>D15+D16</f>
        <v>205340.03999999998</v>
      </c>
      <c r="E14" s="6"/>
      <c r="F14" s="6"/>
      <c r="G14" s="6"/>
    </row>
    <row r="15" spans="1:7" x14ac:dyDescent="0.25">
      <c r="A15" s="4">
        <v>8</v>
      </c>
      <c r="B15" s="9" t="s">
        <v>127</v>
      </c>
      <c r="C15" s="5" t="s">
        <v>13</v>
      </c>
      <c r="D15" s="60">
        <v>152814.35999999999</v>
      </c>
      <c r="E15" s="6"/>
      <c r="F15" s="6"/>
      <c r="G15" s="6"/>
    </row>
    <row r="16" spans="1:7" x14ac:dyDescent="0.25">
      <c r="A16" s="4">
        <v>9</v>
      </c>
      <c r="B16" s="9" t="s">
        <v>128</v>
      </c>
      <c r="C16" s="5" t="s">
        <v>13</v>
      </c>
      <c r="D16" s="60">
        <v>52525.68</v>
      </c>
      <c r="E16" s="6"/>
      <c r="F16" s="6"/>
      <c r="G16" s="6"/>
    </row>
    <row r="17" spans="1:7" x14ac:dyDescent="0.25">
      <c r="A17" s="4">
        <v>10</v>
      </c>
      <c r="B17" s="19" t="s">
        <v>116</v>
      </c>
      <c r="C17" s="5" t="s">
        <v>13</v>
      </c>
      <c r="D17" s="49"/>
      <c r="E17" s="6"/>
      <c r="F17" s="6"/>
      <c r="G17" s="6"/>
    </row>
    <row r="18" spans="1:7" x14ac:dyDescent="0.25">
      <c r="A18" s="4">
        <v>11</v>
      </c>
      <c r="B18" s="9" t="s">
        <v>188</v>
      </c>
      <c r="C18" s="5" t="s">
        <v>13</v>
      </c>
      <c r="D18" s="49">
        <f>D19+D20</f>
        <v>173920.33</v>
      </c>
      <c r="E18" s="6"/>
      <c r="F18" s="6"/>
      <c r="G18" s="6"/>
    </row>
    <row r="19" spans="1:7" x14ac:dyDescent="0.25">
      <c r="A19" s="4"/>
      <c r="B19" s="9" t="s">
        <v>304</v>
      </c>
      <c r="C19" s="5"/>
      <c r="D19" s="60">
        <v>129579.59</v>
      </c>
      <c r="E19" s="6"/>
      <c r="F19" s="6"/>
      <c r="G19" s="6"/>
    </row>
    <row r="20" spans="1:7" x14ac:dyDescent="0.25">
      <c r="A20" s="4"/>
      <c r="B20" s="9" t="s">
        <v>305</v>
      </c>
      <c r="C20" s="5"/>
      <c r="D20" s="60">
        <v>44340.74</v>
      </c>
      <c r="E20" s="6"/>
      <c r="F20" s="6"/>
      <c r="G20" s="6"/>
    </row>
    <row r="21" spans="1:7" x14ac:dyDescent="0.25">
      <c r="A21" s="4">
        <v>12</v>
      </c>
      <c r="B21" s="9" t="s">
        <v>189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4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4">
        <v>14</v>
      </c>
      <c r="B23" s="9" t="s">
        <v>130</v>
      </c>
      <c r="C23" s="5" t="s">
        <v>13</v>
      </c>
      <c r="D23" s="5">
        <f>400*3*12</f>
        <v>14400</v>
      </c>
      <c r="E23" s="6"/>
      <c r="F23" s="6"/>
      <c r="G23" s="6"/>
    </row>
    <row r="24" spans="1:7" x14ac:dyDescent="0.25">
      <c r="A24" s="4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61">
        <v>16</v>
      </c>
      <c r="B25" s="62" t="s">
        <v>117</v>
      </c>
      <c r="C25" s="63" t="s">
        <v>13</v>
      </c>
      <c r="D25" s="64">
        <f>D18+D23</f>
        <v>188320.33</v>
      </c>
      <c r="E25" s="6"/>
      <c r="F25" s="6"/>
      <c r="G25" s="6"/>
    </row>
    <row r="26" spans="1:7" ht="31.5" x14ac:dyDescent="0.25">
      <c r="A26" s="4">
        <v>17</v>
      </c>
      <c r="B26" s="19" t="s">
        <v>118</v>
      </c>
      <c r="C26" s="5" t="s">
        <v>13</v>
      </c>
      <c r="D26" s="49"/>
      <c r="E26" s="6"/>
      <c r="F26" s="6"/>
      <c r="G26" s="6"/>
    </row>
    <row r="27" spans="1:7" x14ac:dyDescent="0.25">
      <c r="A27" s="4">
        <v>18</v>
      </c>
      <c r="B27" s="9" t="s">
        <v>123</v>
      </c>
      <c r="C27" s="5" t="s">
        <v>13</v>
      </c>
      <c r="D27" s="5"/>
      <c r="E27" s="85">
        <f>D14-D18</f>
        <v>31419.709999999992</v>
      </c>
      <c r="F27" s="6"/>
      <c r="G27" s="6"/>
    </row>
    <row r="28" spans="1:7" x14ac:dyDescent="0.25">
      <c r="A28" s="4">
        <v>19</v>
      </c>
      <c r="B28" s="9" t="s">
        <v>124</v>
      </c>
      <c r="C28" s="5" t="s">
        <v>13</v>
      </c>
      <c r="D28" s="49">
        <f>D13+E27</f>
        <v>142092.51999999999</v>
      </c>
      <c r="E28" s="6"/>
      <c r="F28" s="6"/>
      <c r="G28" s="6"/>
    </row>
    <row r="29" spans="1:7" ht="37.5" customHeight="1" x14ac:dyDescent="0.25">
      <c r="A29" s="109" t="s">
        <v>306</v>
      </c>
      <c r="B29" s="109"/>
      <c r="C29" s="109"/>
      <c r="D29" s="109"/>
      <c r="E29" s="6"/>
      <c r="F29" s="6"/>
      <c r="G29" s="6"/>
    </row>
    <row r="30" spans="1:7" ht="63" x14ac:dyDescent="0.25">
      <c r="A30" s="65">
        <v>20</v>
      </c>
      <c r="B30" s="65" t="s">
        <v>307</v>
      </c>
      <c r="C30" s="65" t="s">
        <v>308</v>
      </c>
      <c r="D30" s="65" t="s">
        <v>309</v>
      </c>
      <c r="E30" s="6"/>
      <c r="F30" s="6"/>
      <c r="G30" s="6"/>
    </row>
    <row r="31" spans="1:7" x14ac:dyDescent="0.25">
      <c r="A31" s="65"/>
      <c r="B31" s="66" t="s">
        <v>310</v>
      </c>
      <c r="C31" s="65"/>
      <c r="D31" s="65"/>
      <c r="E31" s="6"/>
      <c r="F31" s="6"/>
      <c r="G31" s="6"/>
    </row>
    <row r="32" spans="1:7" ht="31.5" x14ac:dyDescent="0.25">
      <c r="A32" s="65"/>
      <c r="B32" s="66" t="s">
        <v>366</v>
      </c>
      <c r="C32" s="65"/>
      <c r="D32" s="67">
        <v>-49671.802000000011</v>
      </c>
      <c r="E32" s="6"/>
      <c r="F32" s="6"/>
      <c r="G32" s="6"/>
    </row>
    <row r="33" spans="1:7" ht="31.5" x14ac:dyDescent="0.25">
      <c r="A33" s="67" t="s">
        <v>311</v>
      </c>
      <c r="B33" s="65" t="s">
        <v>312</v>
      </c>
      <c r="C33" s="65" t="s">
        <v>313</v>
      </c>
      <c r="D33" s="67">
        <f>2550*12</f>
        <v>30600</v>
      </c>
      <c r="E33" s="6"/>
      <c r="F33" s="6"/>
      <c r="G33" s="6"/>
    </row>
    <row r="34" spans="1:7" ht="31.5" x14ac:dyDescent="0.25">
      <c r="A34" s="67" t="s">
        <v>314</v>
      </c>
      <c r="B34" s="65" t="s">
        <v>315</v>
      </c>
      <c r="C34" s="65" t="s">
        <v>363</v>
      </c>
      <c r="D34" s="67">
        <f>1545*12</f>
        <v>18540</v>
      </c>
      <c r="E34" s="6"/>
      <c r="F34" s="6"/>
      <c r="G34" s="6"/>
    </row>
    <row r="35" spans="1:7" x14ac:dyDescent="0.25">
      <c r="A35" s="67" t="s">
        <v>316</v>
      </c>
      <c r="B35" s="65" t="s">
        <v>317</v>
      </c>
      <c r="C35" s="65"/>
      <c r="D35" s="67">
        <v>3611.2</v>
      </c>
      <c r="E35" s="6"/>
      <c r="F35" s="6"/>
      <c r="G35" s="6"/>
    </row>
    <row r="36" spans="1:7" ht="16.5" customHeight="1" x14ac:dyDescent="0.25">
      <c r="A36" s="67" t="s">
        <v>318</v>
      </c>
      <c r="B36" s="68" t="s">
        <v>319</v>
      </c>
      <c r="C36" s="68" t="s">
        <v>268</v>
      </c>
      <c r="D36" s="67">
        <f>967.5*0.67*12</f>
        <v>7778.7000000000007</v>
      </c>
      <c r="E36" s="6"/>
      <c r="F36" s="6"/>
      <c r="G36" s="6"/>
    </row>
    <row r="37" spans="1:7" ht="63.75" customHeight="1" x14ac:dyDescent="0.25">
      <c r="A37" s="67" t="s">
        <v>320</v>
      </c>
      <c r="B37" s="68" t="s">
        <v>321</v>
      </c>
      <c r="C37" s="68" t="s">
        <v>322</v>
      </c>
      <c r="D37" s="69">
        <v>19386.48</v>
      </c>
      <c r="E37" s="6"/>
      <c r="F37" s="6"/>
      <c r="G37" s="6"/>
    </row>
    <row r="38" spans="1:7" ht="47.25" x14ac:dyDescent="0.25">
      <c r="A38" s="67" t="s">
        <v>323</v>
      </c>
      <c r="B38" s="68" t="s">
        <v>324</v>
      </c>
      <c r="C38" s="68" t="s">
        <v>249</v>
      </c>
      <c r="D38" s="69">
        <v>3744.96</v>
      </c>
      <c r="E38" s="6"/>
      <c r="F38" s="6"/>
      <c r="G38" s="6"/>
    </row>
    <row r="39" spans="1:7" ht="94.5" x14ac:dyDescent="0.25">
      <c r="A39" s="67" t="s">
        <v>325</v>
      </c>
      <c r="B39" s="68" t="s">
        <v>326</v>
      </c>
      <c r="C39" s="68" t="s">
        <v>249</v>
      </c>
      <c r="D39" s="69">
        <v>18012.240000000002</v>
      </c>
      <c r="E39" s="6"/>
      <c r="F39" s="6"/>
      <c r="G39" s="85"/>
    </row>
    <row r="40" spans="1:7" ht="16.5" customHeight="1" x14ac:dyDescent="0.25">
      <c r="A40" s="67" t="s">
        <v>327</v>
      </c>
      <c r="B40" s="65" t="s">
        <v>365</v>
      </c>
      <c r="C40" s="65" t="s">
        <v>364</v>
      </c>
      <c r="D40" s="67">
        <v>3400</v>
      </c>
      <c r="E40" s="6"/>
      <c r="F40" s="6"/>
      <c r="G40" s="6"/>
    </row>
    <row r="41" spans="1:7" ht="15" customHeight="1" x14ac:dyDescent="0.25">
      <c r="A41" s="67" t="s">
        <v>328</v>
      </c>
      <c r="B41" s="68" t="s">
        <v>329</v>
      </c>
      <c r="C41" s="68" t="s">
        <v>330</v>
      </c>
      <c r="D41" s="69">
        <v>5125.6000000000004</v>
      </c>
      <c r="E41" s="6"/>
      <c r="F41" s="6"/>
      <c r="G41" s="6"/>
    </row>
    <row r="42" spans="1:7" ht="27" customHeight="1" x14ac:dyDescent="0.25">
      <c r="A42" s="67" t="s">
        <v>331</v>
      </c>
      <c r="B42" s="70" t="s">
        <v>332</v>
      </c>
      <c r="C42" s="65" t="s">
        <v>333</v>
      </c>
      <c r="D42" s="67">
        <v>410.3</v>
      </c>
      <c r="E42" s="6"/>
      <c r="F42" s="6"/>
      <c r="G42" s="6"/>
    </row>
    <row r="43" spans="1:7" ht="31.5" customHeight="1" x14ac:dyDescent="0.25">
      <c r="A43" s="67" t="s">
        <v>334</v>
      </c>
      <c r="B43" s="71" t="s">
        <v>335</v>
      </c>
      <c r="C43" s="65"/>
      <c r="D43" s="67">
        <v>7511.2</v>
      </c>
      <c r="E43" s="6"/>
      <c r="F43" s="6"/>
      <c r="G43" s="6"/>
    </row>
    <row r="44" spans="1:7" ht="31.5" customHeight="1" x14ac:dyDescent="0.25">
      <c r="A44" s="67" t="s">
        <v>336</v>
      </c>
      <c r="B44" s="70" t="s">
        <v>337</v>
      </c>
      <c r="C44" s="68" t="s">
        <v>370</v>
      </c>
      <c r="D44" s="69">
        <f>375*2</f>
        <v>750</v>
      </c>
      <c r="E44" s="6"/>
      <c r="F44" s="6"/>
      <c r="G44" s="6"/>
    </row>
    <row r="45" spans="1:7" ht="32.25" customHeight="1" x14ac:dyDescent="0.25">
      <c r="A45" s="67" t="s">
        <v>338</v>
      </c>
      <c r="B45" s="71" t="s">
        <v>339</v>
      </c>
      <c r="C45" s="68"/>
      <c r="D45" s="69">
        <v>210.5</v>
      </c>
      <c r="E45" s="6"/>
      <c r="F45" s="6"/>
      <c r="G45" s="6"/>
    </row>
    <row r="46" spans="1:7" ht="27" customHeight="1" x14ac:dyDescent="0.25">
      <c r="A46" s="67" t="s">
        <v>340</v>
      </c>
      <c r="B46" s="65" t="s">
        <v>341</v>
      </c>
      <c r="C46" s="65" t="s">
        <v>342</v>
      </c>
      <c r="D46" s="65">
        <v>2150</v>
      </c>
      <c r="E46" s="6"/>
      <c r="F46" s="6"/>
      <c r="G46" s="6"/>
    </row>
    <row r="47" spans="1:7" ht="27" customHeight="1" x14ac:dyDescent="0.25">
      <c r="A47" s="67" t="s">
        <v>343</v>
      </c>
      <c r="B47" s="65" t="s">
        <v>371</v>
      </c>
      <c r="C47" s="65"/>
      <c r="D47" s="65">
        <v>5900</v>
      </c>
      <c r="E47" s="6"/>
      <c r="F47" s="6"/>
      <c r="G47" s="6"/>
    </row>
    <row r="48" spans="1:7" ht="27" customHeight="1" x14ac:dyDescent="0.25">
      <c r="A48" s="67" t="s">
        <v>344</v>
      </c>
      <c r="B48" s="86" t="s">
        <v>379</v>
      </c>
      <c r="C48" s="65" t="s">
        <v>380</v>
      </c>
      <c r="D48" s="67">
        <f>600*12</f>
        <v>7200</v>
      </c>
      <c r="E48" s="6"/>
      <c r="F48" s="6"/>
      <c r="G48" s="6"/>
    </row>
    <row r="49" spans="1:7" ht="33" customHeight="1" x14ac:dyDescent="0.25">
      <c r="A49" s="67" t="s">
        <v>345</v>
      </c>
      <c r="B49" s="65" t="s">
        <v>372</v>
      </c>
      <c r="C49" s="65"/>
      <c r="D49" s="65">
        <f>44*47</f>
        <v>2068</v>
      </c>
      <c r="E49" s="6"/>
      <c r="F49" s="6"/>
      <c r="G49" s="6"/>
    </row>
    <row r="50" spans="1:7" ht="33" customHeight="1" x14ac:dyDescent="0.25">
      <c r="A50" s="67" t="s">
        <v>346</v>
      </c>
      <c r="B50" s="86" t="s">
        <v>378</v>
      </c>
      <c r="C50" s="65"/>
      <c r="D50" s="67">
        <v>4370</v>
      </c>
      <c r="E50" s="6"/>
      <c r="F50" s="6"/>
      <c r="G50" s="6"/>
    </row>
    <row r="51" spans="1:7" ht="31.5" customHeight="1" x14ac:dyDescent="0.25">
      <c r="A51" s="67" t="s">
        <v>347</v>
      </c>
      <c r="B51" s="65" t="s">
        <v>348</v>
      </c>
      <c r="C51" s="68"/>
      <c r="D51" s="69">
        <f>187+341</f>
        <v>528</v>
      </c>
      <c r="E51" s="6"/>
      <c r="F51" s="6"/>
      <c r="G51" s="6"/>
    </row>
    <row r="52" spans="1:7" ht="27.75" customHeight="1" x14ac:dyDescent="0.25">
      <c r="A52" s="67" t="s">
        <v>349</v>
      </c>
      <c r="B52" s="72" t="s">
        <v>350</v>
      </c>
      <c r="C52" s="73">
        <v>0.1</v>
      </c>
      <c r="D52" s="69">
        <f>0.1*SUM(D33:D51)</f>
        <v>14129.718000000001</v>
      </c>
      <c r="E52" s="6"/>
      <c r="F52" s="6"/>
      <c r="G52" s="6"/>
    </row>
    <row r="53" spans="1:7" ht="27.75" customHeight="1" x14ac:dyDescent="0.25">
      <c r="A53" s="67" t="s">
        <v>351</v>
      </c>
      <c r="B53" s="74" t="s">
        <v>352</v>
      </c>
      <c r="C53" s="75"/>
      <c r="D53" s="76">
        <f>SUM(D33:D52)</f>
        <v>155426.89799999999</v>
      </c>
      <c r="E53" s="6"/>
      <c r="F53" s="6"/>
      <c r="G53" s="6"/>
    </row>
    <row r="54" spans="1:7" ht="30" customHeight="1" x14ac:dyDescent="0.25">
      <c r="A54" s="67" t="s">
        <v>353</v>
      </c>
      <c r="B54" s="77" t="s">
        <v>367</v>
      </c>
      <c r="C54" s="78"/>
      <c r="D54" s="79">
        <f>D19-D53+D32</f>
        <v>-75519.11</v>
      </c>
      <c r="E54" s="6"/>
      <c r="F54" s="6"/>
      <c r="G54" s="6"/>
    </row>
    <row r="55" spans="1:7" ht="14.25" customHeight="1" x14ac:dyDescent="0.25">
      <c r="A55" s="67" t="s">
        <v>354</v>
      </c>
      <c r="B55" s="80" t="s">
        <v>305</v>
      </c>
      <c r="C55" s="65"/>
      <c r="D55" s="67"/>
      <c r="E55" s="6"/>
      <c r="F55" s="6"/>
      <c r="G55" s="6"/>
    </row>
    <row r="56" spans="1:7" ht="32.25" customHeight="1" x14ac:dyDescent="0.25">
      <c r="A56" s="67" t="s">
        <v>355</v>
      </c>
      <c r="B56" s="66" t="s">
        <v>368</v>
      </c>
      <c r="C56" s="65"/>
      <c r="D56" s="67">
        <v>-189389.50130399998</v>
      </c>
      <c r="E56" s="6"/>
      <c r="F56" s="6"/>
      <c r="G56" s="6"/>
    </row>
    <row r="57" spans="1:7" ht="32.25" customHeight="1" x14ac:dyDescent="0.25">
      <c r="A57" s="67" t="s">
        <v>356</v>
      </c>
      <c r="B57" s="65" t="s">
        <v>374</v>
      </c>
      <c r="C57" s="65"/>
      <c r="D57" s="67">
        <f>3970/6</f>
        <v>661.66666666666663</v>
      </c>
      <c r="E57" s="6"/>
      <c r="F57" s="6"/>
      <c r="G57" s="6"/>
    </row>
    <row r="58" spans="1:7" ht="27" customHeight="1" x14ac:dyDescent="0.25">
      <c r="A58" s="67" t="s">
        <v>357</v>
      </c>
      <c r="B58" s="65" t="s">
        <v>369</v>
      </c>
      <c r="C58" s="68"/>
      <c r="D58" s="69">
        <f>4987/7</f>
        <v>712.42857142857144</v>
      </c>
      <c r="E58" s="6"/>
      <c r="F58" s="6"/>
      <c r="G58" s="6"/>
    </row>
    <row r="59" spans="1:7" ht="27.75" customHeight="1" x14ac:dyDescent="0.25">
      <c r="A59" s="67" t="s">
        <v>358</v>
      </c>
      <c r="B59" s="65" t="s">
        <v>373</v>
      </c>
      <c r="C59" s="65" t="s">
        <v>272</v>
      </c>
      <c r="D59" s="67">
        <f>2170/5</f>
        <v>434</v>
      </c>
      <c r="E59" s="6"/>
      <c r="F59" s="6"/>
      <c r="G59" s="6"/>
    </row>
    <row r="60" spans="1:7" ht="15" customHeight="1" x14ac:dyDescent="0.25">
      <c r="A60" s="67" t="s">
        <v>376</v>
      </c>
      <c r="B60" s="72" t="s">
        <v>350</v>
      </c>
      <c r="C60" s="73">
        <v>0.1</v>
      </c>
      <c r="D60" s="69">
        <f>0.1*SUM(D58:D59)</f>
        <v>114.64285714285717</v>
      </c>
      <c r="E60" s="6"/>
      <c r="F60" s="6"/>
      <c r="G60" s="6"/>
    </row>
    <row r="61" spans="1:7" ht="18" customHeight="1" x14ac:dyDescent="0.25">
      <c r="A61" s="67" t="s">
        <v>377</v>
      </c>
      <c r="B61" s="74" t="s">
        <v>359</v>
      </c>
      <c r="C61" s="78"/>
      <c r="D61" s="79">
        <f>SUM(D58:D60)</f>
        <v>1261.0714285714287</v>
      </c>
      <c r="E61" s="6"/>
      <c r="F61" s="6"/>
      <c r="G61" s="6"/>
    </row>
    <row r="62" spans="1:7" ht="33.75" customHeight="1" x14ac:dyDescent="0.25">
      <c r="A62" s="67" t="s">
        <v>381</v>
      </c>
      <c r="B62" s="77" t="s">
        <v>367</v>
      </c>
      <c r="C62" s="78"/>
      <c r="D62" s="79">
        <f>D20-D61+D56</f>
        <v>-146309.83273257141</v>
      </c>
      <c r="E62" s="6"/>
      <c r="F62" s="6"/>
      <c r="G62" s="6"/>
    </row>
    <row r="63" spans="1:7" ht="30" customHeight="1" x14ac:dyDescent="0.25">
      <c r="A63" s="114" t="s">
        <v>190</v>
      </c>
      <c r="B63" s="114"/>
      <c r="C63" s="114"/>
      <c r="D63" s="114"/>
    </row>
    <row r="64" spans="1:7" x14ac:dyDescent="0.25">
      <c r="A64" s="23">
        <v>21</v>
      </c>
      <c r="B64" s="81" t="s">
        <v>191</v>
      </c>
      <c r="C64" s="23" t="s">
        <v>6</v>
      </c>
      <c r="D64" s="65">
        <v>0</v>
      </c>
    </row>
    <row r="65" spans="1:7" x14ac:dyDescent="0.25">
      <c r="A65" s="23">
        <v>22</v>
      </c>
      <c r="B65" s="81" t="s">
        <v>192</v>
      </c>
      <c r="C65" s="23" t="s">
        <v>6</v>
      </c>
      <c r="D65" s="65">
        <v>0</v>
      </c>
    </row>
    <row r="66" spans="1:7" ht="31.5" x14ac:dyDescent="0.25">
      <c r="A66" s="23">
        <v>23</v>
      </c>
      <c r="B66" s="81" t="s">
        <v>193</v>
      </c>
      <c r="C66" s="23" t="s">
        <v>6</v>
      </c>
      <c r="D66" s="65">
        <v>0</v>
      </c>
    </row>
    <row r="67" spans="1:7" x14ac:dyDescent="0.25">
      <c r="A67" s="23">
        <v>24</v>
      </c>
      <c r="B67" s="81" t="s">
        <v>194</v>
      </c>
      <c r="C67" s="23" t="s">
        <v>13</v>
      </c>
      <c r="D67" s="65">
        <v>0</v>
      </c>
    </row>
    <row r="68" spans="1:7" ht="28.5" customHeight="1" x14ac:dyDescent="0.25">
      <c r="A68" s="110" t="s">
        <v>119</v>
      </c>
      <c r="B68" s="110"/>
      <c r="C68" s="110"/>
      <c r="D68" s="110"/>
    </row>
    <row r="69" spans="1:7" ht="31.5" x14ac:dyDescent="0.25">
      <c r="A69" s="23">
        <v>25</v>
      </c>
      <c r="B69" s="82" t="s">
        <v>120</v>
      </c>
      <c r="C69" s="23" t="s">
        <v>13</v>
      </c>
      <c r="D69" s="67"/>
    </row>
    <row r="70" spans="1:7" x14ac:dyDescent="0.25">
      <c r="A70" s="23">
        <v>26</v>
      </c>
      <c r="B70" s="81" t="s">
        <v>125</v>
      </c>
      <c r="C70" s="23" t="s">
        <v>13</v>
      </c>
      <c r="D70" s="67">
        <v>0</v>
      </c>
    </row>
    <row r="71" spans="1:7" x14ac:dyDescent="0.25">
      <c r="A71" s="23">
        <v>27</v>
      </c>
      <c r="B71" s="81" t="s">
        <v>126</v>
      </c>
      <c r="C71" s="23" t="s">
        <v>13</v>
      </c>
      <c r="D71" s="67">
        <v>235974.86</v>
      </c>
    </row>
    <row r="72" spans="1:7" ht="31.5" x14ac:dyDescent="0.25">
      <c r="A72" s="23">
        <v>28</v>
      </c>
      <c r="B72" s="82" t="s">
        <v>121</v>
      </c>
      <c r="C72" s="23" t="s">
        <v>13</v>
      </c>
      <c r="D72" s="67"/>
    </row>
    <row r="73" spans="1:7" x14ac:dyDescent="0.25">
      <c r="A73" s="23">
        <v>29</v>
      </c>
      <c r="B73" s="81" t="s">
        <v>125</v>
      </c>
      <c r="C73" s="23" t="s">
        <v>13</v>
      </c>
      <c r="D73" s="67">
        <v>0</v>
      </c>
    </row>
    <row r="74" spans="1:7" x14ac:dyDescent="0.25">
      <c r="A74" s="23">
        <v>30</v>
      </c>
      <c r="B74" s="81" t="s">
        <v>126</v>
      </c>
      <c r="C74" s="23" t="s">
        <v>13</v>
      </c>
      <c r="D74" s="67">
        <v>336741.44</v>
      </c>
    </row>
    <row r="75" spans="1:7" ht="39" customHeight="1" x14ac:dyDescent="0.25">
      <c r="A75" s="110" t="s">
        <v>195</v>
      </c>
      <c r="B75" s="110"/>
      <c r="C75" s="110"/>
      <c r="D75" s="110"/>
    </row>
    <row r="76" spans="1:7" ht="47.25" x14ac:dyDescent="0.25">
      <c r="A76" s="111">
        <v>31</v>
      </c>
      <c r="B76" s="82" t="s">
        <v>91</v>
      </c>
      <c r="C76" s="23" t="s">
        <v>5</v>
      </c>
      <c r="D76" s="65" t="s">
        <v>261</v>
      </c>
      <c r="E76" s="8" t="s">
        <v>251</v>
      </c>
      <c r="F76" s="8" t="s">
        <v>256</v>
      </c>
      <c r="G76" s="8" t="s">
        <v>259</v>
      </c>
    </row>
    <row r="77" spans="1:7" x14ac:dyDescent="0.25">
      <c r="A77" s="112"/>
      <c r="B77" s="82" t="s">
        <v>59</v>
      </c>
      <c r="C77" s="23" t="s">
        <v>5</v>
      </c>
      <c r="D77" s="65" t="s">
        <v>246</v>
      </c>
      <c r="E77" s="8" t="s">
        <v>246</v>
      </c>
      <c r="F77" s="8" t="s">
        <v>246</v>
      </c>
      <c r="G77" s="8" t="s">
        <v>260</v>
      </c>
    </row>
    <row r="78" spans="1:7" x14ac:dyDescent="0.25">
      <c r="A78" s="112"/>
      <c r="B78" s="82" t="s">
        <v>122</v>
      </c>
      <c r="C78" s="23" t="s">
        <v>98</v>
      </c>
      <c r="D78" s="65">
        <f>E78+F78</f>
        <v>4357.3630000000003</v>
      </c>
      <c r="E78" s="8">
        <v>3009.163</v>
      </c>
      <c r="F78" s="8">
        <v>1348.2</v>
      </c>
      <c r="G78" s="8">
        <v>313.68</v>
      </c>
    </row>
    <row r="79" spans="1:7" x14ac:dyDescent="0.25">
      <c r="A79" s="112"/>
      <c r="B79" s="82" t="s">
        <v>196</v>
      </c>
      <c r="C79" s="23" t="s">
        <v>13</v>
      </c>
      <c r="D79" s="83">
        <f>34346.16+21618.42</f>
        <v>55964.58</v>
      </c>
      <c r="E79" s="57">
        <v>32072.04</v>
      </c>
      <c r="F79" s="57">
        <v>97753.77</v>
      </c>
      <c r="G79" s="57">
        <v>328532.98</v>
      </c>
    </row>
    <row r="80" spans="1:7" x14ac:dyDescent="0.25">
      <c r="A80" s="112"/>
      <c r="B80" s="81" t="s">
        <v>197</v>
      </c>
      <c r="C80" s="23" t="s">
        <v>13</v>
      </c>
      <c r="D80" s="84">
        <f>24471.83+16050.75</f>
        <v>40522.58</v>
      </c>
      <c r="E80" s="59">
        <v>23582.14</v>
      </c>
      <c r="F80" s="59">
        <v>74154.03</v>
      </c>
      <c r="G80" s="59">
        <v>246106.93</v>
      </c>
    </row>
    <row r="81" spans="1:8" x14ac:dyDescent="0.25">
      <c r="A81" s="112"/>
      <c r="B81" s="81" t="s">
        <v>198</v>
      </c>
      <c r="C81" s="23" t="s">
        <v>13</v>
      </c>
      <c r="D81" s="84">
        <f>D79-D80</f>
        <v>15442</v>
      </c>
      <c r="E81" s="59">
        <f>E79-E80</f>
        <v>8489.9000000000015</v>
      </c>
      <c r="F81" s="59">
        <f t="shared" ref="F81:G81" si="0">F79-F80</f>
        <v>23599.740000000005</v>
      </c>
      <c r="G81" s="59">
        <f t="shared" si="0"/>
        <v>82426.049999999988</v>
      </c>
    </row>
    <row r="82" spans="1:8" ht="31.5" x14ac:dyDescent="0.25">
      <c r="A82" s="112"/>
      <c r="B82" s="81" t="s">
        <v>201</v>
      </c>
      <c r="C82" s="23" t="s">
        <v>13</v>
      </c>
      <c r="D82" s="115" t="s">
        <v>375</v>
      </c>
      <c r="E82" s="116"/>
      <c r="F82" s="116"/>
      <c r="G82" s="116"/>
      <c r="H82" s="117"/>
    </row>
    <row r="83" spans="1:8" ht="31.5" x14ac:dyDescent="0.25">
      <c r="A83" s="112"/>
      <c r="B83" s="81" t="s">
        <v>200</v>
      </c>
      <c r="C83" s="23" t="s">
        <v>13</v>
      </c>
      <c r="D83" s="115" t="s">
        <v>375</v>
      </c>
      <c r="E83" s="116"/>
      <c r="F83" s="116"/>
      <c r="G83" s="116"/>
      <c r="H83" s="117"/>
    </row>
    <row r="84" spans="1:8" ht="31.5" x14ac:dyDescent="0.25">
      <c r="A84" s="112"/>
      <c r="B84" s="81" t="s">
        <v>199</v>
      </c>
      <c r="C84" s="23" t="s">
        <v>13</v>
      </c>
      <c r="D84" s="115" t="s">
        <v>375</v>
      </c>
      <c r="E84" s="116"/>
      <c r="F84" s="116"/>
      <c r="G84" s="116"/>
      <c r="H84" s="117"/>
    </row>
    <row r="85" spans="1:8" ht="47.25" x14ac:dyDescent="0.25">
      <c r="A85" s="113"/>
      <c r="B85" s="82" t="s">
        <v>202</v>
      </c>
      <c r="C85" s="23" t="s">
        <v>13</v>
      </c>
      <c r="D85" s="83">
        <v>0</v>
      </c>
      <c r="E85" s="8">
        <v>0</v>
      </c>
      <c r="F85" s="8">
        <v>0</v>
      </c>
      <c r="G85" s="8">
        <v>0</v>
      </c>
    </row>
    <row r="86" spans="1:8" x14ac:dyDescent="0.25">
      <c r="A86" s="101" t="s">
        <v>203</v>
      </c>
      <c r="B86" s="102"/>
      <c r="C86" s="102"/>
      <c r="D86" s="103"/>
    </row>
    <row r="87" spans="1:8" x14ac:dyDescent="0.25">
      <c r="A87" s="23">
        <v>32</v>
      </c>
      <c r="B87" s="81" t="s">
        <v>191</v>
      </c>
      <c r="C87" s="23" t="s">
        <v>6</v>
      </c>
      <c r="D87" s="84">
        <v>0</v>
      </c>
    </row>
    <row r="88" spans="1:8" x14ac:dyDescent="0.25">
      <c r="A88" s="23">
        <v>33</v>
      </c>
      <c r="B88" s="81" t="s">
        <v>192</v>
      </c>
      <c r="C88" s="23" t="s">
        <v>6</v>
      </c>
      <c r="D88" s="65">
        <v>0</v>
      </c>
    </row>
    <row r="89" spans="1:8" ht="31.5" x14ac:dyDescent="0.25">
      <c r="A89" s="23">
        <v>34</v>
      </c>
      <c r="B89" s="81" t="s">
        <v>193</v>
      </c>
      <c r="C89" s="23" t="s">
        <v>6</v>
      </c>
      <c r="D89" s="22">
        <v>0</v>
      </c>
    </row>
    <row r="90" spans="1:8" x14ac:dyDescent="0.25">
      <c r="A90" s="23">
        <v>35</v>
      </c>
      <c r="B90" s="81" t="s">
        <v>194</v>
      </c>
      <c r="C90" s="23" t="s">
        <v>13</v>
      </c>
      <c r="D90" s="65">
        <v>0</v>
      </c>
    </row>
    <row r="91" spans="1:8" x14ac:dyDescent="0.25">
      <c r="A91" s="101" t="s">
        <v>204</v>
      </c>
      <c r="B91" s="102"/>
      <c r="C91" s="102"/>
      <c r="D91" s="103"/>
    </row>
    <row r="92" spans="1:8" ht="31.5" x14ac:dyDescent="0.25">
      <c r="A92" s="23">
        <v>36</v>
      </c>
      <c r="B92" s="81" t="s">
        <v>205</v>
      </c>
      <c r="C92" s="23" t="s">
        <v>6</v>
      </c>
      <c r="D92" s="65">
        <v>0</v>
      </c>
    </row>
    <row r="93" spans="1:8" x14ac:dyDescent="0.25">
      <c r="A93" s="23">
        <v>37</v>
      </c>
      <c r="B93" s="81" t="s">
        <v>206</v>
      </c>
      <c r="C93" s="23" t="s">
        <v>6</v>
      </c>
      <c r="D93" s="65">
        <v>0</v>
      </c>
    </row>
    <row r="94" spans="1:8" ht="31.5" x14ac:dyDescent="0.25">
      <c r="A94" s="23">
        <v>38</v>
      </c>
      <c r="B94" s="81" t="s">
        <v>207</v>
      </c>
      <c r="C94" s="23" t="s">
        <v>13</v>
      </c>
      <c r="D94" s="22">
        <v>0</v>
      </c>
    </row>
    <row r="95" spans="1:8" x14ac:dyDescent="0.25">
      <c r="B95" s="1"/>
    </row>
    <row r="96" spans="1:8" x14ac:dyDescent="0.25">
      <c r="B96" s="1" t="s">
        <v>360</v>
      </c>
      <c r="D96" s="1" t="s">
        <v>361</v>
      </c>
    </row>
  </sheetData>
  <mergeCells count="15">
    <mergeCell ref="A91:D91"/>
    <mergeCell ref="E1:G4"/>
    <mergeCell ref="B2:D2"/>
    <mergeCell ref="B3:D3"/>
    <mergeCell ref="A5:E5"/>
    <mergeCell ref="A10:D10"/>
    <mergeCell ref="A29:D29"/>
    <mergeCell ref="A68:D68"/>
    <mergeCell ref="A75:D75"/>
    <mergeCell ref="A76:A85"/>
    <mergeCell ref="A86:D86"/>
    <mergeCell ref="A63:D63"/>
    <mergeCell ref="D82:H82"/>
    <mergeCell ref="D83:H83"/>
    <mergeCell ref="D84:H84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2017-04-20T07:26:06Z</dcterms:modified>
</cp:coreProperties>
</file>