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19" i="12" l="1"/>
  <c r="D45" i="12" l="1"/>
  <c r="D46" i="12"/>
  <c r="D43" i="12"/>
  <c r="D42" i="12"/>
  <c r="D41" i="12"/>
  <c r="D40" i="12"/>
  <c r="D39" i="12"/>
  <c r="D38" i="12"/>
  <c r="D37" i="12"/>
  <c r="D36" i="12"/>
  <c r="D35" i="12"/>
  <c r="D34" i="12"/>
  <c r="D33" i="12"/>
  <c r="D15" i="12" l="1"/>
  <c r="E66" i="12" l="1"/>
  <c r="D66" i="12"/>
  <c r="D18" i="12" l="1"/>
  <c r="D26" i="12" s="1"/>
  <c r="D47" i="12" s="1"/>
</calcChain>
</file>

<file path=xl/sharedStrings.xml><?xml version="1.0" encoding="utf-8"?>
<sst xmlns="http://schemas.openxmlformats.org/spreadsheetml/2006/main" count="971" uniqueCount="350">
  <si>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</si>
  <si>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</si>
  <si>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</si>
  <si>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</si>
  <si>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</si>
  <si>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</si>
  <si>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</si>
  <si>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</si>
  <si>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</si>
  <si>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</si>
  <si>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</si>
  <si>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</si>
  <si>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</si>
  <si>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</si>
  <si>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</si>
  <si>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</si>
  <si>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</si>
  <si>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</si>
  <si>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</si>
  <si>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</si>
  <si>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</si>
  <si>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</si>
  <si>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</si>
  <si>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</si>
  <si>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</si>
  <si>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</si>
  <si>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</si>
  <si>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</si>
  <si>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</si>
  <si>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</si>
  <si>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</si>
  <si>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</si>
  <si>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</si>
  <si>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</si>
  <si>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</si>
  <si>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</si>
  <si>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</si>
  <si>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</si>
  <si>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</si>
  <si>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</si>
  <si>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</si>
  <si>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</si>
  <si>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</si>
  <si>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</si>
  <si>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</si>
  <si>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</si>
  <si>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</si>
  <si>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</si>
  <si>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</si>
  <si>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</si>
  <si>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</si>
  <si>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</si>
  <si>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</si>
  <si>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</si>
  <si>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</si>
  <si>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</si>
  <si>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</si>
  <si>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</si>
  <si>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</si>
  <si>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</si>
  <si>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</si>
  <si>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</si>
  <si>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</si>
  <si>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</si>
  <si>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</si>
  <si>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</si>
  <si>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</si>
  <si>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</si>
  <si>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</si>
  <si>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</si>
  <si>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</si>
  <si>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</si>
  <si>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</si>
  <si>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</si>
  <si>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</si>
  <si>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</si>
  <si>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</si>
  <si>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</si>
  <si>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</si>
  <si>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</si>
  <si>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</si>
  <si>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</si>
  <si>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</si>
  <si>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</si>
  <si>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</si>
  <si>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</si>
  <si>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</si>
  <si>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</si>
  <si>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</si>
  <si>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</si>
  <si>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</si>
  <si>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</si>
  <si>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</si>
  <si>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</si>
  <si>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</si>
  <si>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</si>
  <si>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</si>
  <si>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</si>
  <si>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</si>
  <si>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</si>
  <si>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</si>
  <si>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</si>
  <si>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</si>
  <si>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</si>
  <si>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</si>
  <si>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</si>
  <si>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</si>
  <si>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</si>
  <si>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</si>
  <si>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</si>
  <si>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</si>
  <si>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</si>
  <si>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</si>
  <si>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</si>
  <si>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</si>
  <si>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</si>
  <si>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</si>
  <si>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</si>
  <si>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</si>
  <si>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</si>
  <si>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</si>
  <si>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</si>
  <si>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</si>
  <si>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</si>
  <si>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</si>
  <si>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</si>
  <si>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</si>
  <si>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</si>
  <si>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</si>
  <si>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</si>
  <si>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</si>
  <si>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</si>
  <si>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</si>
  <si>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</si>
  <si>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</si>
  <si>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</si>
  <si>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</si>
  <si>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</si>
  <si>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</si>
  <si>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</si>
  <si>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</si>
  <si>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</si>
  <si>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</si>
  <si>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</si>
  <si>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</si>
  <si>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</si>
  <si>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</si>
  <si>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</si>
  <si>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</si>
  <si>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</si>
  <si>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</si>
  <si>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</si>
  <si>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</si>
  <si>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</si>
  <si>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</si>
  <si>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</si>
  <si>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</si>
  <si>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</si>
  <si>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</si>
  <si>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</si>
  <si>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</si>
  <si>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</si>
  <si>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</si>
  <si>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</si>
  <si>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</si>
  <si>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</si>
  <si>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</si>
  <si>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</si>
  <si>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</si>
  <si>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</si>
  <si>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</si>
  <si>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</si>
  <si>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</si>
  <si>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</si>
  <si>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</si>
  <si>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</si>
  <si>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</si>
  <si>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</si>
  <si>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</si>
  <si>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</si>
  <si>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</si>
  <si>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</si>
  <si>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</si>
  <si>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</si>
  <si>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</si>
  <si>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</si>
  <si>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</si>
  <si>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</si>
  <si>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</si>
  <si>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</si>
  <si>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</si>
  <si>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</si>
  <si>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</si>
  <si>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</si>
  <si>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</si>
  <si>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</si>
  <si>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</si>
  <si>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</si>
  <si>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</si>
  <si>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</si>
  <si>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</si>
  <si>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</si>
  <si>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</si>
  <si>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</si>
  <si>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</si>
  <si>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</si>
  <si>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</si>
  <si>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</si>
  <si>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</si>
  <si>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</si>
  <si>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</si>
  <si>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</si>
  <si>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</si>
  <si>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</si>
  <si>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</si>
  <si>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</si>
  <si>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</si>
  <si>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</si>
  <si>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</si>
  <si>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</si>
  <si>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</si>
  <si>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</si>
  <si>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</si>
  <si>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</si>
  <si>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</si>
  <si>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</si>
  <si>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</si>
  <si>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</si>
  <si>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</si>
  <si>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</si>
  <si>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</si>
  <si>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</si>
  <si>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</si>
  <si>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</si>
  <si>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</si>
  <si>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</si>
  <si>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</si>
  <si>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</si>
  <si>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</si>
  <si>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</si>
  <si>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</si>
  <si>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</si>
  <si>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</si>
  <si>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</si>
  <si>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</si>
  <si>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</si>
  <si>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</si>
  <si>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</si>
  <si>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</si>
  <si>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</si>
  <si>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</si>
  <si>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</si>
  <si>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</si>
  <si>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</si>
  <si>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</si>
  <si>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</si>
  <si>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</si>
  <si>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</si>
  <si>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</si>
  <si>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</si>
  <si>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</si>
  <si>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</si>
  <si>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</si>
  <si>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</si>
  <si>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</si>
  <si>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</si>
  <si>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</si>
  <si>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</si>
  <si>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</si>
  <si>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</si>
  <si>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</si>
  <si>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</si>
  <si>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</si>
  <si>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</si>
  <si>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</si>
  <si>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</si>
  <si>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</si>
  <si>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</si>
  <si>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</si>
  <si>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</si>
  <si>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</si>
  <si>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</si>
  <si>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</si>
  <si>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</si>
  <si>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</si>
  <si>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</si>
  <si>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</si>
  <si>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</si>
  <si>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</si>
  <si>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</si>
  <si>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</si>
  <si>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</si>
  <si>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</si>
  <si>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</si>
  <si>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</si>
  <si>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</si>
  <si>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</si>
  <si>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</si>
  <si>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</si>
  <si>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</si>
  <si>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</si>
  <si>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</si>
  <si>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</si>
  <si>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</si>
  <si>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</si>
  <si>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</si>
  <si>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</si>
  <si>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</si>
  <si>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</si>
  <si>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</si>
  <si>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</si>
  <si>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</si>
  <si>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</si>
  <si>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</si>
  <si>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</si>
  <si>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</si>
  <si>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</si>
  <si>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</si>
  <si>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</si>
  <si>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>Сумма расходов по статье текущий ремонт</t>
  </si>
  <si>
    <t>Гл. инженер ООО "УК "Прибайкальская"</t>
  </si>
  <si>
    <t>Белкин И. О.</t>
  </si>
  <si>
    <t>Прочие расходы (договора управления,канцтовары и т. д.)</t>
  </si>
  <si>
    <t xml:space="preserve">  22.1</t>
  </si>
  <si>
    <t xml:space="preserve">  22.2</t>
  </si>
  <si>
    <t xml:space="preserve">  22.3</t>
  </si>
  <si>
    <t xml:space="preserve">  22.4</t>
  </si>
  <si>
    <t xml:space="preserve">  22.5</t>
  </si>
  <si>
    <t xml:space="preserve">  22.6</t>
  </si>
  <si>
    <t xml:space="preserve">  22.7</t>
  </si>
  <si>
    <t xml:space="preserve">  22.8</t>
  </si>
  <si>
    <t xml:space="preserve">  22.9</t>
  </si>
  <si>
    <t xml:space="preserve">  22.10</t>
  </si>
  <si>
    <t xml:space="preserve">  22.11</t>
  </si>
  <si>
    <t xml:space="preserve">  22.12</t>
  </si>
  <si>
    <t xml:space="preserve">  22.13</t>
  </si>
  <si>
    <t xml:space="preserve">  22.14</t>
  </si>
  <si>
    <t xml:space="preserve">  22.15</t>
  </si>
  <si>
    <t xml:space="preserve">  22.16</t>
  </si>
  <si>
    <t>Учёт оплат поставщикам коммунальных ресурсов в разрезе многоквартирных домов и коммунальных услуг не ведётся</t>
  </si>
  <si>
    <t>2335 руб. в месяц</t>
  </si>
  <si>
    <t>2450 руб в месяц</t>
  </si>
  <si>
    <t>по договору 5850 руб. за один лифт</t>
  </si>
  <si>
    <t>Всего денежных средств по статьям содержание и текущий ремонт с учетом остатков</t>
  </si>
  <si>
    <t>Остаток средст заа 2016 г.("-" перерасход)</t>
  </si>
  <si>
    <t>Остаток средств на конец периода с учетом остатков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</si>
  <si>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01.10.2017 г. по 31.12.2017 г.</t>
  </si>
  <si>
    <t xml:space="preserve">Ремонт освещения МОП с заменой автоматов </t>
  </si>
  <si>
    <t xml:space="preserve">Замена 5-ти стекол возле мусоропроводом </t>
  </si>
  <si>
    <t>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</si>
</sst>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131</v>
      </c>
      <c r="B1" s="87"/>
      <c r="C1" s="87"/>
      <c r="D1" s="87"/>
    </row>
    <row r="2" spans="1:4" s="14" customFormat="1" x14ac:dyDescent="0.25"/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43008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8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8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73" workbookViewId="0">
      <selection activeCell="A12" sqref="A12:D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42825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6" t="s">
        <v>172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9" t="s">
        <v>44</v>
      </c>
      <c r="B12" s="89"/>
      <c r="C12" s="89"/>
      <c r="D12" s="89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9" t="s">
        <v>47</v>
      </c>
      <c r="B15" s="89"/>
      <c r="C15" s="89"/>
      <c r="D15" s="89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90" t="s">
        <v>145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1"/>
      <c r="B22" s="3" t="s">
        <v>53</v>
      </c>
      <c r="C22" s="5" t="s">
        <v>5</v>
      </c>
      <c r="D22" s="49" t="s">
        <v>276</v>
      </c>
    </row>
    <row r="23" spans="1:4" s="6" customFormat="1" ht="20.100000000000001" customHeight="1" thickBot="1" x14ac:dyDescent="0.3">
      <c r="A23" s="92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94" t="s">
        <v>55</v>
      </c>
      <c r="B24" s="94"/>
      <c r="C24" s="94"/>
      <c r="D24" s="94"/>
    </row>
    <row r="25" spans="1:4" s="6" customFormat="1" ht="20.100000000000001" customHeight="1" x14ac:dyDescent="0.25">
      <c r="A25" s="90">
        <v>12</v>
      </c>
      <c r="B25" s="54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91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91"/>
      <c r="B27" s="3" t="s">
        <v>58</v>
      </c>
      <c r="C27" s="5" t="s">
        <v>5</v>
      </c>
      <c r="D27" s="49"/>
    </row>
    <row r="28" spans="1:4" s="6" customFormat="1" ht="20.100000000000001" customHeight="1" x14ac:dyDescent="0.25">
      <c r="A28" s="91"/>
      <c r="B28" s="3" t="s">
        <v>59</v>
      </c>
      <c r="C28" s="5" t="s">
        <v>5</v>
      </c>
      <c r="D28" s="49" t="s">
        <v>281</v>
      </c>
    </row>
    <row r="29" spans="1:4" s="6" customFormat="1" ht="20.100000000000001" customHeight="1" x14ac:dyDescent="0.25">
      <c r="A29" s="91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92"/>
      <c r="B30" s="57" t="s">
        <v>61</v>
      </c>
      <c r="C30" s="30" t="s">
        <v>5</v>
      </c>
      <c r="D30" s="36"/>
    </row>
    <row r="31" spans="1:4" ht="15.75" customHeight="1" x14ac:dyDescent="0.25">
      <c r="A31" s="90">
        <v>13</v>
      </c>
      <c r="B31" s="54" t="s">
        <v>56</v>
      </c>
      <c r="C31" s="26" t="s">
        <v>5</v>
      </c>
      <c r="D31" s="27" t="s">
        <v>246</v>
      </c>
    </row>
    <row r="32" spans="1:4" x14ac:dyDescent="0.25">
      <c r="A32" s="91"/>
      <c r="B32" s="7" t="s">
        <v>57</v>
      </c>
      <c r="C32" s="5" t="s">
        <v>5</v>
      </c>
      <c r="D32" s="28" t="s">
        <v>280</v>
      </c>
    </row>
    <row r="33" spans="1:4" ht="31.5" x14ac:dyDescent="0.25">
      <c r="A33" s="91"/>
      <c r="B33" s="3" t="s">
        <v>58</v>
      </c>
      <c r="C33" s="5" t="s">
        <v>5</v>
      </c>
      <c r="D33" s="49" t="s">
        <v>292</v>
      </c>
    </row>
    <row r="34" spans="1:4" ht="15.75" customHeight="1" x14ac:dyDescent="0.25">
      <c r="A34" s="91"/>
      <c r="B34" s="3" t="s">
        <v>59</v>
      </c>
      <c r="C34" s="5" t="s">
        <v>5</v>
      </c>
      <c r="D34" s="49" t="s">
        <v>241</v>
      </c>
    </row>
    <row r="35" spans="1:4" x14ac:dyDescent="0.25">
      <c r="A35" s="91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2"/>
      <c r="B36" s="57" t="s">
        <v>61</v>
      </c>
      <c r="C36" s="30" t="s">
        <v>5</v>
      </c>
      <c r="D36" s="36">
        <v>44148</v>
      </c>
    </row>
    <row r="37" spans="1:4" x14ac:dyDescent="0.25">
      <c r="A37" s="90">
        <v>14</v>
      </c>
      <c r="B37" s="54" t="s">
        <v>56</v>
      </c>
      <c r="C37" s="26" t="s">
        <v>5</v>
      </c>
      <c r="D37" s="27" t="s">
        <v>257</v>
      </c>
    </row>
    <row r="38" spans="1:4" ht="33" customHeight="1" x14ac:dyDescent="0.25">
      <c r="A38" s="91"/>
      <c r="B38" s="7" t="s">
        <v>57</v>
      </c>
      <c r="C38" s="5" t="s">
        <v>5</v>
      </c>
      <c r="D38" s="28" t="s">
        <v>291</v>
      </c>
    </row>
    <row r="39" spans="1:4" x14ac:dyDescent="0.25">
      <c r="A39" s="91"/>
      <c r="B39" s="3" t="s">
        <v>58</v>
      </c>
      <c r="C39" s="5" t="s">
        <v>5</v>
      </c>
      <c r="D39" s="49"/>
    </row>
    <row r="40" spans="1:4" ht="15.75" customHeight="1" x14ac:dyDescent="0.25">
      <c r="A40" s="91"/>
      <c r="B40" s="3" t="s">
        <v>59</v>
      </c>
      <c r="C40" s="5" t="s">
        <v>5</v>
      </c>
      <c r="D40" s="49" t="s">
        <v>282</v>
      </c>
    </row>
    <row r="41" spans="1:4" x14ac:dyDescent="0.25">
      <c r="A41" s="91"/>
      <c r="B41" s="3" t="s">
        <v>60</v>
      </c>
      <c r="C41" s="5" t="s">
        <v>5</v>
      </c>
      <c r="D41" s="42"/>
    </row>
    <row r="42" spans="1:4" ht="15.75" customHeight="1" thickBot="1" x14ac:dyDescent="0.3">
      <c r="A42" s="92"/>
      <c r="B42" s="57" t="s">
        <v>61</v>
      </c>
      <c r="C42" s="30" t="s">
        <v>5</v>
      </c>
      <c r="D42" s="36"/>
    </row>
    <row r="43" spans="1:4" ht="15.75" customHeight="1" x14ac:dyDescent="0.25">
      <c r="A43" s="89" t="s">
        <v>62</v>
      </c>
      <c r="B43" s="89"/>
      <c r="C43" s="89"/>
      <c r="D43" s="89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9" t="s">
        <v>65</v>
      </c>
      <c r="B46" s="89"/>
      <c r="C46" s="89"/>
      <c r="D46" s="89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9" t="s">
        <v>67</v>
      </c>
      <c r="B48" s="89"/>
      <c r="C48" s="89"/>
      <c r="D48" s="89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9" t="s">
        <v>69</v>
      </c>
      <c r="B50" s="89"/>
      <c r="C50" s="89"/>
      <c r="D50" s="89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6" t="s">
        <v>71</v>
      </c>
      <c r="B52" s="86"/>
      <c r="C52" s="86"/>
      <c r="D52" s="86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9" t="s">
        <v>74</v>
      </c>
      <c r="B55" s="89"/>
      <c r="C55" s="89"/>
      <c r="D55" s="89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9" t="s">
        <v>76</v>
      </c>
      <c r="B57" s="89"/>
      <c r="C57" s="89"/>
      <c r="D57" s="89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9" t="s">
        <v>78</v>
      </c>
      <c r="B59" s="89"/>
      <c r="C59" s="89"/>
      <c r="D59" s="89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9" t="s">
        <v>80</v>
      </c>
      <c r="B61" s="89"/>
      <c r="C61" s="89"/>
      <c r="D61" s="89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6" t="s">
        <v>86</v>
      </c>
      <c r="B63" s="86"/>
      <c r="C63" s="86"/>
      <c r="D63" s="86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43008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91"/>
      <c r="B8" s="3" t="s">
        <v>174</v>
      </c>
      <c r="C8" s="5" t="s">
        <v>5</v>
      </c>
      <c r="D8" s="28"/>
    </row>
    <row r="9" spans="1:4" s="6" customFormat="1" ht="34.5" customHeight="1" x14ac:dyDescent="0.25">
      <c r="A9" s="9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2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1"/>
      <c r="B14" s="7" t="s">
        <v>88</v>
      </c>
      <c r="C14" s="5" t="s">
        <v>13</v>
      </c>
      <c r="D14" s="52" t="s">
        <v>275</v>
      </c>
    </row>
    <row r="15" spans="1:4" ht="31.5" x14ac:dyDescent="0.25">
      <c r="A15" s="91"/>
      <c r="B15" s="3" t="s">
        <v>174</v>
      </c>
      <c r="C15" s="5" t="s">
        <v>5</v>
      </c>
      <c r="D15" s="28"/>
    </row>
    <row r="16" spans="1:4" ht="31.5" x14ac:dyDescent="0.25">
      <c r="A16" s="91"/>
      <c r="B16" s="3" t="s">
        <v>175</v>
      </c>
      <c r="C16" s="5" t="s">
        <v>5</v>
      </c>
      <c r="D16" s="28" t="s">
        <v>17</v>
      </c>
    </row>
    <row r="17" spans="1:4" x14ac:dyDescent="0.25">
      <c r="A17" s="91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2"/>
      <c r="B18" s="50" t="s">
        <v>89</v>
      </c>
      <c r="C18" s="30" t="s">
        <v>5</v>
      </c>
      <c r="D18" s="31" t="s">
        <v>264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1"/>
      <c r="B20" s="7" t="s">
        <v>59</v>
      </c>
      <c r="C20" s="5" t="s">
        <v>5</v>
      </c>
      <c r="D20" s="28" t="s">
        <v>239</v>
      </c>
    </row>
    <row r="21" spans="1:4" ht="30" x14ac:dyDescent="0.25">
      <c r="A21" s="91"/>
      <c r="B21" s="7" t="s">
        <v>88</v>
      </c>
      <c r="C21" s="5" t="s">
        <v>13</v>
      </c>
      <c r="D21" s="52" t="s">
        <v>275</v>
      </c>
    </row>
    <row r="22" spans="1:4" ht="31.5" x14ac:dyDescent="0.25">
      <c r="A22" s="91"/>
      <c r="B22" s="3" t="s">
        <v>174</v>
      </c>
      <c r="C22" s="5" t="s">
        <v>5</v>
      </c>
      <c r="D22" s="28"/>
    </row>
    <row r="23" spans="1:4" ht="31.5" x14ac:dyDescent="0.25">
      <c r="A23" s="91"/>
      <c r="B23" s="3" t="s">
        <v>175</v>
      </c>
      <c r="C23" s="5" t="s">
        <v>5</v>
      </c>
      <c r="D23" s="28" t="s">
        <v>17</v>
      </c>
    </row>
    <row r="24" spans="1:4" x14ac:dyDescent="0.25">
      <c r="A24" s="91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2"/>
      <c r="B25" s="50" t="s">
        <v>89</v>
      </c>
      <c r="C25" s="30" t="s">
        <v>5</v>
      </c>
      <c r="D25" s="31" t="s">
        <v>264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1"/>
      <c r="B27" s="7" t="s">
        <v>59</v>
      </c>
      <c r="C27" s="5" t="s">
        <v>5</v>
      </c>
      <c r="D27" s="28" t="s">
        <v>239</v>
      </c>
    </row>
    <row r="28" spans="1:4" ht="30" x14ac:dyDescent="0.25">
      <c r="A28" s="91"/>
      <c r="B28" s="7" t="s">
        <v>88</v>
      </c>
      <c r="C28" s="5" t="s">
        <v>13</v>
      </c>
      <c r="D28" s="52" t="s">
        <v>275</v>
      </c>
    </row>
    <row r="29" spans="1:4" ht="31.5" x14ac:dyDescent="0.25">
      <c r="A29" s="91"/>
      <c r="B29" s="3" t="s">
        <v>174</v>
      </c>
      <c r="C29" s="5" t="s">
        <v>5</v>
      </c>
      <c r="D29" s="28"/>
    </row>
    <row r="30" spans="1:4" ht="31.5" x14ac:dyDescent="0.25">
      <c r="A30" s="91"/>
      <c r="B30" s="3" t="s">
        <v>175</v>
      </c>
      <c r="C30" s="5" t="s">
        <v>5</v>
      </c>
      <c r="D30" s="28" t="s">
        <v>17</v>
      </c>
    </row>
    <row r="31" spans="1:4" x14ac:dyDescent="0.25">
      <c r="A31" s="91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2"/>
      <c r="B32" s="50" t="s">
        <v>89</v>
      </c>
      <c r="C32" s="30" t="s">
        <v>5</v>
      </c>
      <c r="D32" s="31" t="s">
        <v>264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2" t="s">
        <v>275</v>
      </c>
    </row>
    <row r="36" spans="1:4" ht="31.5" x14ac:dyDescent="0.25">
      <c r="A36" s="91"/>
      <c r="B36" s="3" t="s">
        <v>174</v>
      </c>
      <c r="C36" s="5" t="s">
        <v>5</v>
      </c>
      <c r="D36" s="28"/>
    </row>
    <row r="37" spans="1:4" ht="31.5" x14ac:dyDescent="0.25">
      <c r="A37" s="91"/>
      <c r="B37" s="3" t="s">
        <v>175</v>
      </c>
      <c r="C37" s="5" t="s">
        <v>5</v>
      </c>
      <c r="D37" s="28" t="s">
        <v>17</v>
      </c>
    </row>
    <row r="38" spans="1:4" x14ac:dyDescent="0.25">
      <c r="A38" s="91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2"/>
      <c r="B39" s="50" t="s">
        <v>89</v>
      </c>
      <c r="C39" s="30" t="s">
        <v>5</v>
      </c>
      <c r="D39" s="31" t="s">
        <v>264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1"/>
      <c r="B41" s="7" t="s">
        <v>59</v>
      </c>
      <c r="C41" s="5" t="s">
        <v>5</v>
      </c>
      <c r="D41" s="28" t="s">
        <v>240</v>
      </c>
    </row>
    <row r="42" spans="1:4" ht="30" x14ac:dyDescent="0.25">
      <c r="A42" s="91"/>
      <c r="B42" s="7" t="s">
        <v>88</v>
      </c>
      <c r="C42" s="5" t="s">
        <v>13</v>
      </c>
      <c r="D42" s="52" t="s">
        <v>275</v>
      </c>
    </row>
    <row r="43" spans="1:4" ht="31.5" x14ac:dyDescent="0.25">
      <c r="A43" s="91"/>
      <c r="B43" s="3" t="s">
        <v>174</v>
      </c>
      <c r="C43" s="5" t="s">
        <v>5</v>
      </c>
      <c r="D43" s="28"/>
    </row>
    <row r="44" spans="1:4" ht="31.5" x14ac:dyDescent="0.25">
      <c r="A44" s="91"/>
      <c r="B44" s="3" t="s">
        <v>175</v>
      </c>
      <c r="C44" s="5" t="s">
        <v>5</v>
      </c>
      <c r="D44" s="28" t="s">
        <v>17</v>
      </c>
    </row>
    <row r="45" spans="1:4" x14ac:dyDescent="0.25">
      <c r="A45" s="91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2"/>
      <c r="B46" s="50" t="s">
        <v>89</v>
      </c>
      <c r="C46" s="30" t="s">
        <v>5</v>
      </c>
      <c r="D46" s="31" t="s">
        <v>264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1"/>
      <c r="B48" s="7" t="s">
        <v>59</v>
      </c>
      <c r="C48" s="5" t="s">
        <v>5</v>
      </c>
      <c r="D48" s="28" t="s">
        <v>241</v>
      </c>
    </row>
    <row r="49" spans="1:4" ht="30" x14ac:dyDescent="0.25">
      <c r="A49" s="91"/>
      <c r="B49" s="7" t="s">
        <v>88</v>
      </c>
      <c r="C49" s="5" t="s">
        <v>13</v>
      </c>
      <c r="D49" s="52" t="s">
        <v>275</v>
      </c>
    </row>
    <row r="50" spans="1:4" ht="31.5" x14ac:dyDescent="0.25">
      <c r="A50" s="91"/>
      <c r="B50" s="3" t="s">
        <v>174</v>
      </c>
      <c r="C50" s="5" t="s">
        <v>5</v>
      </c>
      <c r="D50" s="28"/>
    </row>
    <row r="51" spans="1:4" ht="31.5" x14ac:dyDescent="0.25">
      <c r="A51" s="91"/>
      <c r="B51" s="3" t="s">
        <v>175</v>
      </c>
      <c r="C51" s="5" t="s">
        <v>5</v>
      </c>
      <c r="D51" s="28" t="s">
        <v>17</v>
      </c>
    </row>
    <row r="52" spans="1:4" x14ac:dyDescent="0.25">
      <c r="A52" s="91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2"/>
      <c r="B53" s="50" t="s">
        <v>89</v>
      </c>
      <c r="C53" s="30" t="s">
        <v>5</v>
      </c>
      <c r="D53" s="31" t="s">
        <v>264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1"/>
      <c r="B55" s="7" t="s">
        <v>59</v>
      </c>
      <c r="C55" s="5" t="s">
        <v>5</v>
      </c>
      <c r="D55" s="28" t="s">
        <v>239</v>
      </c>
    </row>
    <row r="56" spans="1:4" ht="30" x14ac:dyDescent="0.25">
      <c r="A56" s="91"/>
      <c r="B56" s="7" t="s">
        <v>88</v>
      </c>
      <c r="C56" s="5" t="s">
        <v>13</v>
      </c>
      <c r="D56" s="52" t="s">
        <v>275</v>
      </c>
    </row>
    <row r="57" spans="1:4" ht="31.5" x14ac:dyDescent="0.25">
      <c r="A57" s="91"/>
      <c r="B57" s="3" t="s">
        <v>174</v>
      </c>
      <c r="C57" s="5" t="s">
        <v>5</v>
      </c>
      <c r="D57" s="28"/>
    </row>
    <row r="58" spans="1:4" ht="31.5" x14ac:dyDescent="0.25">
      <c r="A58" s="91"/>
      <c r="B58" s="3" t="s">
        <v>175</v>
      </c>
      <c r="C58" s="5" t="s">
        <v>5</v>
      </c>
      <c r="D58" s="28" t="s">
        <v>17</v>
      </c>
    </row>
    <row r="59" spans="1:4" x14ac:dyDescent="0.25">
      <c r="A59" s="91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2"/>
      <c r="B60" s="50" t="s">
        <v>89</v>
      </c>
      <c r="C60" s="30" t="s">
        <v>5</v>
      </c>
      <c r="D60" s="31" t="s">
        <v>264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1"/>
      <c r="B62" s="7" t="s">
        <v>59</v>
      </c>
      <c r="C62" s="5" t="s">
        <v>5</v>
      </c>
      <c r="D62" s="28" t="s">
        <v>242</v>
      </c>
    </row>
    <row r="63" spans="1:4" ht="30" x14ac:dyDescent="0.25">
      <c r="A63" s="91"/>
      <c r="B63" s="7" t="s">
        <v>88</v>
      </c>
      <c r="C63" s="5" t="s">
        <v>13</v>
      </c>
      <c r="D63" s="52" t="s">
        <v>275</v>
      </c>
    </row>
    <row r="64" spans="1:4" ht="31.5" x14ac:dyDescent="0.25">
      <c r="A64" s="91"/>
      <c r="B64" s="3" t="s">
        <v>174</v>
      </c>
      <c r="C64" s="5" t="s">
        <v>5</v>
      </c>
      <c r="D64" s="28"/>
    </row>
    <row r="65" spans="1:4" ht="31.5" x14ac:dyDescent="0.25">
      <c r="A65" s="91"/>
      <c r="B65" s="3" t="s">
        <v>175</v>
      </c>
      <c r="C65" s="5" t="s">
        <v>5</v>
      </c>
      <c r="D65" s="28" t="s">
        <v>17</v>
      </c>
    </row>
    <row r="66" spans="1:4" x14ac:dyDescent="0.25">
      <c r="A66" s="91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2"/>
      <c r="B67" s="50" t="s">
        <v>89</v>
      </c>
      <c r="C67" s="30" t="s">
        <v>5</v>
      </c>
      <c r="D67" s="31" t="s">
        <v>264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1"/>
      <c r="B69" s="7" t="s">
        <v>59</v>
      </c>
      <c r="C69" s="5" t="s">
        <v>5</v>
      </c>
      <c r="D69" s="28" t="s">
        <v>243</v>
      </c>
    </row>
    <row r="70" spans="1:4" ht="30" x14ac:dyDescent="0.25">
      <c r="A70" s="91"/>
      <c r="B70" s="7" t="s">
        <v>88</v>
      </c>
      <c r="C70" s="5" t="s">
        <v>13</v>
      </c>
      <c r="D70" s="52" t="s">
        <v>275</v>
      </c>
    </row>
    <row r="71" spans="1:4" ht="31.5" x14ac:dyDescent="0.25">
      <c r="A71" s="91"/>
      <c r="B71" s="3" t="s">
        <v>174</v>
      </c>
      <c r="C71" s="5" t="s">
        <v>5</v>
      </c>
      <c r="D71" s="28"/>
    </row>
    <row r="72" spans="1:4" ht="31.5" x14ac:dyDescent="0.25">
      <c r="A72" s="91"/>
      <c r="B72" s="3" t="s">
        <v>175</v>
      </c>
      <c r="C72" s="5" t="s">
        <v>5</v>
      </c>
      <c r="D72" s="28" t="s">
        <v>17</v>
      </c>
    </row>
    <row r="73" spans="1:4" x14ac:dyDescent="0.25">
      <c r="A73" s="91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2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52" t="s">
        <v>275</v>
      </c>
    </row>
    <row r="78" spans="1:4" ht="31.5" x14ac:dyDescent="0.25">
      <c r="A78" s="91"/>
      <c r="B78" s="3" t="s">
        <v>174</v>
      </c>
      <c r="C78" s="5" t="s">
        <v>5</v>
      </c>
      <c r="D78" s="28"/>
    </row>
    <row r="79" spans="1:4" ht="31.5" x14ac:dyDescent="0.25">
      <c r="A79" s="91"/>
      <c r="B79" s="3" t="s">
        <v>175</v>
      </c>
      <c r="C79" s="5" t="s">
        <v>5</v>
      </c>
      <c r="D79" s="28" t="s">
        <v>17</v>
      </c>
    </row>
    <row r="80" spans="1:4" x14ac:dyDescent="0.25">
      <c r="A80" s="91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2"/>
      <c r="B81" s="50" t="s">
        <v>89</v>
      </c>
      <c r="C81" s="30" t="s">
        <v>5</v>
      </c>
      <c r="D81" s="31" t="s">
        <v>264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1"/>
      <c r="B83" s="7" t="s">
        <v>59</v>
      </c>
      <c r="C83" s="5" t="s">
        <v>5</v>
      </c>
      <c r="D83" s="28" t="s">
        <v>267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174</v>
      </c>
      <c r="C85" s="5" t="s">
        <v>5</v>
      </c>
      <c r="D85" s="42">
        <v>41275</v>
      </c>
    </row>
    <row r="86" spans="1:4" ht="31.5" x14ac:dyDescent="0.25">
      <c r="A86" s="91"/>
      <c r="B86" s="3" t="s">
        <v>175</v>
      </c>
      <c r="C86" s="5" t="s">
        <v>5</v>
      </c>
      <c r="D86" s="28" t="s">
        <v>17</v>
      </c>
    </row>
    <row r="87" spans="1:4" x14ac:dyDescent="0.25">
      <c r="A87" s="91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2"/>
      <c r="B88" s="50" t="s">
        <v>89</v>
      </c>
      <c r="C88" s="30" t="s">
        <v>5</v>
      </c>
      <c r="D88" s="31" t="s">
        <v>264</v>
      </c>
    </row>
    <row r="89" spans="1:4" x14ac:dyDescent="0.25">
      <c r="A89" s="96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7"/>
      <c r="B90" s="7" t="s">
        <v>59</v>
      </c>
      <c r="C90" s="5" t="s">
        <v>5</v>
      </c>
      <c r="D90" s="28" t="s">
        <v>267</v>
      </c>
    </row>
    <row r="91" spans="1:4" x14ac:dyDescent="0.25">
      <c r="A91" s="97"/>
      <c r="B91" s="7" t="s">
        <v>88</v>
      </c>
      <c r="C91" s="5" t="s">
        <v>13</v>
      </c>
      <c r="D91" s="28">
        <v>5300</v>
      </c>
    </row>
    <row r="92" spans="1:4" ht="31.5" x14ac:dyDescent="0.25">
      <c r="A92" s="97"/>
      <c r="B92" s="3" t="s">
        <v>174</v>
      </c>
      <c r="C92" s="5" t="s">
        <v>5</v>
      </c>
      <c r="D92" s="42">
        <v>41275</v>
      </c>
    </row>
    <row r="93" spans="1:4" ht="31.5" x14ac:dyDescent="0.25">
      <c r="A93" s="97"/>
      <c r="B93" s="3" t="s">
        <v>175</v>
      </c>
      <c r="C93" s="5" t="s">
        <v>5</v>
      </c>
      <c r="D93" s="28" t="s">
        <v>17</v>
      </c>
    </row>
    <row r="94" spans="1:4" x14ac:dyDescent="0.25">
      <c r="A94" s="97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8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34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9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59" t="s">
        <v>288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9"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2" t="s">
        <v>182</v>
      </c>
      <c r="B8" s="102"/>
      <c r="C8" s="102"/>
      <c r="D8" s="102"/>
    </row>
    <row r="9" spans="1:4" s="6" customFormat="1" ht="37.5" customHeight="1" x14ac:dyDescent="0.25">
      <c r="A9" s="90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91"/>
      <c r="B15" s="7" t="s">
        <v>184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274</v>
      </c>
    </row>
    <row r="17" spans="1:4" x14ac:dyDescent="0.25">
      <c r="A17" s="91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  <row r="19" spans="1:4" x14ac:dyDescent="0.25">
      <c r="A19" s="90">
        <v>4</v>
      </c>
      <c r="B19" s="54" t="s">
        <v>183</v>
      </c>
      <c r="C19" s="26" t="s">
        <v>5</v>
      </c>
      <c r="D19" s="27" t="s">
        <v>283</v>
      </c>
    </row>
    <row r="20" spans="1:4" x14ac:dyDescent="0.25">
      <c r="A20" s="91"/>
      <c r="B20" s="7" t="s">
        <v>184</v>
      </c>
      <c r="C20" s="5" t="s">
        <v>5</v>
      </c>
      <c r="D20" s="28">
        <v>7713076301</v>
      </c>
    </row>
    <row r="21" spans="1:4" x14ac:dyDescent="0.25">
      <c r="A21" s="91"/>
      <c r="B21" s="7" t="s">
        <v>101</v>
      </c>
      <c r="C21" s="5" t="s">
        <v>5</v>
      </c>
      <c r="D21" s="28" t="s">
        <v>284</v>
      </c>
    </row>
    <row r="22" spans="1:4" x14ac:dyDescent="0.25">
      <c r="A22" s="91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2"/>
      <c r="B23" s="44" t="s">
        <v>103</v>
      </c>
      <c r="C23" s="30" t="s">
        <v>13</v>
      </c>
      <c r="D23" s="31">
        <v>400</v>
      </c>
    </row>
    <row r="24" spans="1:4" x14ac:dyDescent="0.25">
      <c r="A24" s="90">
        <v>5</v>
      </c>
      <c r="B24" s="54" t="s">
        <v>183</v>
      </c>
      <c r="C24" s="26" t="s">
        <v>5</v>
      </c>
      <c r="D24" s="27" t="s">
        <v>285</v>
      </c>
    </row>
    <row r="25" spans="1:4" x14ac:dyDescent="0.25">
      <c r="A25" s="91"/>
      <c r="B25" s="7" t="s">
        <v>184</v>
      </c>
      <c r="C25" s="5" t="s">
        <v>5</v>
      </c>
      <c r="D25" s="28">
        <v>3849011544</v>
      </c>
    </row>
    <row r="26" spans="1:4" x14ac:dyDescent="0.25">
      <c r="A26" s="91"/>
      <c r="B26" s="7" t="s">
        <v>101</v>
      </c>
      <c r="C26" s="5" t="s">
        <v>5</v>
      </c>
      <c r="D26" s="28" t="s">
        <v>286</v>
      </c>
    </row>
    <row r="27" spans="1:4" x14ac:dyDescent="0.25">
      <c r="A27" s="91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2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9" t="s">
        <v>105</v>
      </c>
      <c r="B5" s="89"/>
      <c r="C5" s="89"/>
      <c r="D5" s="8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260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topLeftCell="A57" zoomScale="115" zoomScaleNormal="115" workbookViewId="0">
      <selection activeCell="F26" sqref="F26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85"/>
      <c r="D1" s="106" t="s">
        <v>301</v>
      </c>
      <c r="E1" s="106"/>
      <c r="F1" s="84"/>
      <c r="G1" s="84"/>
    </row>
    <row r="2" spans="1:7" ht="15.75" customHeight="1" x14ac:dyDescent="0.3">
      <c r="B2" s="78"/>
      <c r="C2" s="85"/>
      <c r="D2" s="106"/>
      <c r="E2" s="106"/>
      <c r="F2" s="84"/>
      <c r="G2" s="84"/>
    </row>
    <row r="3" spans="1:7" ht="24" customHeight="1" x14ac:dyDescent="0.3">
      <c r="B3" s="83"/>
      <c r="C3" s="85"/>
      <c r="D3" s="106"/>
      <c r="E3" s="106"/>
      <c r="F3" s="84"/>
      <c r="G3" s="84"/>
    </row>
    <row r="4" spans="1:7" ht="22.5" customHeight="1" x14ac:dyDescent="0.25">
      <c r="C4" s="85"/>
      <c r="D4" s="106"/>
      <c r="E4" s="106"/>
      <c r="F4" s="84"/>
      <c r="G4" s="84"/>
    </row>
    <row r="5" spans="1:7" ht="57.75" customHeight="1" x14ac:dyDescent="0.25">
      <c r="A5" s="110" t="s">
        <v>346</v>
      </c>
      <c r="B5" s="110"/>
      <c r="C5" s="110"/>
      <c r="D5" s="110"/>
      <c r="E5" s="110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43190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43009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43100</v>
      </c>
      <c r="E10" s="6"/>
      <c r="F10" s="6"/>
      <c r="G10" s="6"/>
    </row>
    <row r="11" spans="1:7" ht="33" customHeight="1" x14ac:dyDescent="0.25">
      <c r="A11" s="86" t="s">
        <v>185</v>
      </c>
      <c r="B11" s="86"/>
      <c r="C11" s="86"/>
      <c r="D11" s="86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115">
        <v>99242.02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116">
        <f>D16+D17</f>
        <v>125944.38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117">
        <v>98416.8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117">
        <v>27527.58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116">
        <f>D19+D24</f>
        <v>158247.70000000001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116">
        <f>D20+D21</f>
        <v>158247.70000000001</v>
      </c>
      <c r="E19" s="6"/>
      <c r="F19" s="6"/>
      <c r="G19" s="6"/>
    </row>
    <row r="20" spans="1:7" x14ac:dyDescent="0.25">
      <c r="A20" s="4">
        <v>12</v>
      </c>
      <c r="B20" s="9" t="s">
        <v>126</v>
      </c>
      <c r="C20" s="5" t="s">
        <v>13</v>
      </c>
      <c r="D20" s="117">
        <v>123659.59</v>
      </c>
      <c r="E20" s="6"/>
      <c r="F20" s="6"/>
      <c r="G20" s="6"/>
    </row>
    <row r="21" spans="1:7" x14ac:dyDescent="0.25">
      <c r="A21" s="4">
        <v>13</v>
      </c>
      <c r="B21" s="9" t="s">
        <v>127</v>
      </c>
      <c r="C21" s="5" t="s">
        <v>13</v>
      </c>
      <c r="D21" s="117">
        <v>34588.11</v>
      </c>
      <c r="E21" s="6"/>
      <c r="F21" s="6"/>
      <c r="G21" s="6"/>
    </row>
    <row r="22" spans="1:7" x14ac:dyDescent="0.25">
      <c r="A22" s="4">
        <v>14</v>
      </c>
      <c r="B22" s="9" t="s">
        <v>188</v>
      </c>
      <c r="C22" s="5" t="s">
        <v>13</v>
      </c>
      <c r="D22" s="115">
        <v>0</v>
      </c>
      <c r="E22" s="6"/>
      <c r="F22" s="6"/>
      <c r="G22" s="6"/>
    </row>
    <row r="23" spans="1:7" x14ac:dyDescent="0.25">
      <c r="A23" s="4">
        <v>15</v>
      </c>
      <c r="B23" s="9" t="s">
        <v>128</v>
      </c>
      <c r="C23" s="5" t="s">
        <v>13</v>
      </c>
      <c r="D23" s="115">
        <v>0</v>
      </c>
      <c r="E23" s="6"/>
      <c r="F23" s="6"/>
      <c r="G23" s="6"/>
    </row>
    <row r="24" spans="1:7" ht="31.5" x14ac:dyDescent="0.25">
      <c r="A24" s="4">
        <v>16</v>
      </c>
      <c r="B24" s="9" t="s">
        <v>129</v>
      </c>
      <c r="C24" s="5" t="s">
        <v>13</v>
      </c>
      <c r="D24" s="115">
        <v>0</v>
      </c>
      <c r="E24" s="6"/>
      <c r="F24" s="6"/>
      <c r="G24" s="6"/>
    </row>
    <row r="25" spans="1:7" x14ac:dyDescent="0.25">
      <c r="A25" s="4">
        <v>17</v>
      </c>
      <c r="B25" s="9" t="s">
        <v>130</v>
      </c>
      <c r="C25" s="5" t="s">
        <v>13</v>
      </c>
      <c r="D25" s="115">
        <v>0</v>
      </c>
      <c r="E25" s="6"/>
      <c r="F25" s="6"/>
      <c r="G25" s="6"/>
    </row>
    <row r="26" spans="1:7" ht="47.25" x14ac:dyDescent="0.25">
      <c r="A26" s="4">
        <v>18</v>
      </c>
      <c r="B26" s="60" t="s">
        <v>343</v>
      </c>
      <c r="C26" s="61" t="s">
        <v>13</v>
      </c>
      <c r="D26" s="118">
        <f>D18</f>
        <v>158247.70000000001</v>
      </c>
      <c r="E26" s="6"/>
      <c r="F26" s="6"/>
      <c r="G26" s="6"/>
    </row>
    <row r="27" spans="1:7" ht="31.5" x14ac:dyDescent="0.25">
      <c r="A27" s="4">
        <v>19</v>
      </c>
      <c r="B27" s="19" t="s">
        <v>117</v>
      </c>
      <c r="C27" s="5" t="s">
        <v>13</v>
      </c>
      <c r="D27" s="116"/>
      <c r="E27" s="6"/>
      <c r="F27" s="6"/>
      <c r="G27" s="6"/>
    </row>
    <row r="28" spans="1:7" x14ac:dyDescent="0.25">
      <c r="A28" s="4">
        <v>20</v>
      </c>
      <c r="B28" s="9" t="s">
        <v>122</v>
      </c>
      <c r="C28" s="5" t="s">
        <v>13</v>
      </c>
      <c r="D28" s="115">
        <v>0</v>
      </c>
      <c r="E28" s="6"/>
      <c r="F28" s="6"/>
      <c r="G28" s="6"/>
    </row>
    <row r="29" spans="1:7" x14ac:dyDescent="0.25">
      <c r="A29" s="4">
        <v>21</v>
      </c>
      <c r="B29" s="9" t="s">
        <v>123</v>
      </c>
      <c r="C29" s="5" t="s">
        <v>13</v>
      </c>
      <c r="D29" s="116">
        <v>149357.51</v>
      </c>
      <c r="E29" s="6"/>
      <c r="F29" s="6"/>
      <c r="G29" s="6"/>
    </row>
    <row r="30" spans="1:7" ht="45.75" customHeight="1" x14ac:dyDescent="0.25">
      <c r="A30" s="111" t="s">
        <v>302</v>
      </c>
      <c r="B30" s="111"/>
      <c r="C30" s="111"/>
      <c r="D30" s="111"/>
      <c r="E30" s="6"/>
      <c r="F30" s="6"/>
      <c r="G30" s="6"/>
    </row>
    <row r="31" spans="1:7" ht="63" x14ac:dyDescent="0.25">
      <c r="A31" s="58">
        <v>22</v>
      </c>
      <c r="B31" s="58" t="s">
        <v>303</v>
      </c>
      <c r="C31" s="58" t="s">
        <v>304</v>
      </c>
      <c r="D31" s="58" t="s">
        <v>305</v>
      </c>
      <c r="E31" s="6"/>
      <c r="F31" s="6"/>
      <c r="G31" s="6"/>
    </row>
    <row r="32" spans="1:7" x14ac:dyDescent="0.25">
      <c r="A32" s="63" t="s">
        <v>323</v>
      </c>
      <c r="B32" s="62" t="s">
        <v>344</v>
      </c>
      <c r="C32" s="58"/>
      <c r="D32" s="63">
        <v>-22455.318945238116</v>
      </c>
      <c r="E32" s="6"/>
      <c r="F32" s="6"/>
      <c r="G32" s="6"/>
    </row>
    <row r="33" spans="1:7" ht="31.5" x14ac:dyDescent="0.25">
      <c r="A33" s="63" t="s">
        <v>324</v>
      </c>
      <c r="B33" s="58" t="s">
        <v>306</v>
      </c>
      <c r="C33" s="58" t="s">
        <v>340</v>
      </c>
      <c r="D33" s="58">
        <f>2335*3</f>
        <v>7005</v>
      </c>
      <c r="E33" s="6"/>
      <c r="F33" s="6"/>
      <c r="G33" s="6"/>
    </row>
    <row r="34" spans="1:7" ht="31.5" x14ac:dyDescent="0.25">
      <c r="A34" s="63" t="s">
        <v>325</v>
      </c>
      <c r="B34" s="58" t="s">
        <v>307</v>
      </c>
      <c r="C34" s="58" t="s">
        <v>341</v>
      </c>
      <c r="D34" s="58">
        <f>2450*3</f>
        <v>7350</v>
      </c>
      <c r="E34" s="6"/>
      <c r="F34" s="6"/>
      <c r="G34" s="6"/>
    </row>
    <row r="35" spans="1:7" ht="47.25" x14ac:dyDescent="0.25">
      <c r="A35" s="63" t="s">
        <v>326</v>
      </c>
      <c r="B35" s="58" t="s">
        <v>308</v>
      </c>
      <c r="C35" s="58" t="s">
        <v>309</v>
      </c>
      <c r="D35" s="63">
        <f>(23124.78/2+178.2)/12*3</f>
        <v>2935.1475</v>
      </c>
      <c r="E35" s="6"/>
      <c r="F35" s="6"/>
      <c r="G35" s="6"/>
    </row>
    <row r="36" spans="1:7" ht="31.5" x14ac:dyDescent="0.25">
      <c r="A36" s="63" t="s">
        <v>327</v>
      </c>
      <c r="B36" s="64" t="s">
        <v>310</v>
      </c>
      <c r="C36" s="64" t="s">
        <v>263</v>
      </c>
      <c r="D36" s="63">
        <f>0.7*2036.7*3</f>
        <v>4277.07</v>
      </c>
      <c r="E36" s="6"/>
      <c r="F36" s="6"/>
      <c r="G36" s="6"/>
    </row>
    <row r="37" spans="1:7" ht="63" x14ac:dyDescent="0.25">
      <c r="A37" s="63" t="s">
        <v>328</v>
      </c>
      <c r="B37" s="64" t="s">
        <v>311</v>
      </c>
      <c r="C37" s="64" t="s">
        <v>312</v>
      </c>
      <c r="D37" s="63">
        <f>1.92*2036.7*3</f>
        <v>11731.392</v>
      </c>
      <c r="E37" s="6"/>
      <c r="F37" s="6"/>
      <c r="G37" s="6"/>
    </row>
    <row r="38" spans="1:7" ht="47.25" x14ac:dyDescent="0.25">
      <c r="A38" s="63" t="s">
        <v>329</v>
      </c>
      <c r="B38" s="64" t="s">
        <v>313</v>
      </c>
      <c r="C38" s="64" t="s">
        <v>244</v>
      </c>
      <c r="D38" s="63">
        <f>0.83*2036.7*3</f>
        <v>5071.3829999999998</v>
      </c>
      <c r="E38" s="6"/>
      <c r="F38" s="6"/>
      <c r="G38" s="6"/>
    </row>
    <row r="39" spans="1:7" ht="94.5" x14ac:dyDescent="0.25">
      <c r="A39" s="63" t="s">
        <v>330</v>
      </c>
      <c r="B39" s="64" t="s">
        <v>314</v>
      </c>
      <c r="C39" s="64" t="s">
        <v>244</v>
      </c>
      <c r="D39" s="63">
        <f>1.98*2036.7*3</f>
        <v>12097.998</v>
      </c>
      <c r="E39" s="6"/>
      <c r="F39" s="6"/>
      <c r="G39" s="6"/>
    </row>
    <row r="40" spans="1:7" ht="45.75" customHeight="1" x14ac:dyDescent="0.25">
      <c r="A40" s="63" t="s">
        <v>331</v>
      </c>
      <c r="B40" s="64" t="s">
        <v>315</v>
      </c>
      <c r="C40" s="64" t="s">
        <v>342</v>
      </c>
      <c r="D40" s="63">
        <f>5850*3</f>
        <v>17550</v>
      </c>
      <c r="E40" s="6"/>
      <c r="F40" s="68"/>
      <c r="G40" s="6"/>
    </row>
    <row r="41" spans="1:7" ht="33.75" customHeight="1" x14ac:dyDescent="0.25">
      <c r="A41" s="63" t="s">
        <v>332</v>
      </c>
      <c r="B41" s="65" t="s">
        <v>322</v>
      </c>
      <c r="C41" s="58"/>
      <c r="D41" s="63">
        <f>7899.9/12*3</f>
        <v>1974.9749999999999</v>
      </c>
      <c r="E41" s="6"/>
      <c r="F41" s="6"/>
      <c r="G41" s="6"/>
    </row>
    <row r="42" spans="1:7" ht="33.75" customHeight="1" x14ac:dyDescent="0.25">
      <c r="A42" s="63" t="s">
        <v>333</v>
      </c>
      <c r="B42" s="65" t="s">
        <v>316</v>
      </c>
      <c r="C42" s="64" t="s">
        <v>317</v>
      </c>
      <c r="D42" s="66">
        <f>4124.7/12*3</f>
        <v>1031.175</v>
      </c>
      <c r="E42" s="6"/>
      <c r="F42" s="6"/>
      <c r="G42" s="6"/>
    </row>
    <row r="43" spans="1:7" ht="33.75" customHeight="1" x14ac:dyDescent="0.25">
      <c r="A43" s="63" t="s">
        <v>334</v>
      </c>
      <c r="B43" s="65" t="s">
        <v>348</v>
      </c>
      <c r="C43" s="64" t="s">
        <v>349</v>
      </c>
      <c r="D43" s="66">
        <f>143*2</f>
        <v>286</v>
      </c>
      <c r="E43" s="6"/>
      <c r="F43" s="6"/>
      <c r="G43" s="6"/>
    </row>
    <row r="44" spans="1:7" ht="33.75" customHeight="1" x14ac:dyDescent="0.25">
      <c r="A44" s="63" t="s">
        <v>335</v>
      </c>
      <c r="B44" s="65" t="s">
        <v>347</v>
      </c>
      <c r="C44" s="64"/>
      <c r="D44" s="66">
        <v>2635</v>
      </c>
      <c r="E44" s="6"/>
      <c r="F44" s="6"/>
      <c r="G44" s="6"/>
    </row>
    <row r="45" spans="1:7" x14ac:dyDescent="0.25">
      <c r="A45" s="63" t="s">
        <v>336</v>
      </c>
      <c r="B45" s="75" t="s">
        <v>318</v>
      </c>
      <c r="C45" s="67">
        <v>0.1</v>
      </c>
      <c r="D45" s="66">
        <f>0.1*SUM(D33:D44)</f>
        <v>7394.5140500000016</v>
      </c>
      <c r="E45" s="6"/>
      <c r="F45" s="6"/>
      <c r="G45" s="6"/>
    </row>
    <row r="46" spans="1:7" x14ac:dyDescent="0.25">
      <c r="A46" s="63" t="s">
        <v>337</v>
      </c>
      <c r="B46" s="77" t="s">
        <v>319</v>
      </c>
      <c r="C46" s="58"/>
      <c r="D46" s="63">
        <f>SUM(D33:D45)</f>
        <v>81339.654550000007</v>
      </c>
      <c r="E46" s="6"/>
      <c r="F46" s="6"/>
      <c r="G46" s="6"/>
    </row>
    <row r="47" spans="1:7" ht="35.25" customHeight="1" x14ac:dyDescent="0.25">
      <c r="A47" s="63" t="s">
        <v>338</v>
      </c>
      <c r="B47" s="76" t="s">
        <v>345</v>
      </c>
      <c r="C47" s="69"/>
      <c r="D47" s="70">
        <f>D26+D32-D46</f>
        <v>54452.7265047619</v>
      </c>
      <c r="E47" s="6"/>
      <c r="F47" s="6"/>
      <c r="G47" s="6"/>
    </row>
    <row r="48" spans="1:7" ht="33" customHeight="1" x14ac:dyDescent="0.25">
      <c r="A48" s="107" t="s">
        <v>189</v>
      </c>
      <c r="B48" s="108"/>
      <c r="C48" s="108"/>
      <c r="D48" s="109"/>
    </row>
    <row r="49" spans="1:7" x14ac:dyDescent="0.25">
      <c r="A49" s="23">
        <v>22</v>
      </c>
      <c r="B49" s="71" t="s">
        <v>190</v>
      </c>
      <c r="C49" s="23" t="s">
        <v>6</v>
      </c>
      <c r="D49" s="58">
        <v>0</v>
      </c>
    </row>
    <row r="50" spans="1:7" x14ac:dyDescent="0.25">
      <c r="A50" s="23">
        <v>23</v>
      </c>
      <c r="B50" s="71" t="s">
        <v>191</v>
      </c>
      <c r="C50" s="23" t="s">
        <v>6</v>
      </c>
      <c r="D50" s="58">
        <v>0</v>
      </c>
    </row>
    <row r="51" spans="1:7" ht="31.5" x14ac:dyDescent="0.25">
      <c r="A51" s="23">
        <v>24</v>
      </c>
      <c r="B51" s="71" t="s">
        <v>192</v>
      </c>
      <c r="C51" s="23" t="s">
        <v>6</v>
      </c>
      <c r="D51" s="58">
        <v>0</v>
      </c>
    </row>
    <row r="52" spans="1:7" x14ac:dyDescent="0.25">
      <c r="A52" s="23">
        <v>25</v>
      </c>
      <c r="B52" s="71" t="s">
        <v>193</v>
      </c>
      <c r="C52" s="23" t="s">
        <v>13</v>
      </c>
      <c r="D52" s="58">
        <v>0</v>
      </c>
    </row>
    <row r="53" spans="1:7" ht="19.5" customHeight="1" x14ac:dyDescent="0.25">
      <c r="A53" s="107" t="s">
        <v>118</v>
      </c>
      <c r="B53" s="108"/>
      <c r="C53" s="108"/>
      <c r="D53" s="109"/>
    </row>
    <row r="54" spans="1:7" ht="31.5" x14ac:dyDescent="0.25">
      <c r="A54" s="23">
        <v>26</v>
      </c>
      <c r="B54" s="72" t="s">
        <v>119</v>
      </c>
      <c r="C54" s="23" t="s">
        <v>13</v>
      </c>
      <c r="D54" s="63"/>
    </row>
    <row r="55" spans="1:7" x14ac:dyDescent="0.25">
      <c r="A55" s="23">
        <v>27</v>
      </c>
      <c r="B55" s="71" t="s">
        <v>124</v>
      </c>
      <c r="C55" s="23" t="s">
        <v>13</v>
      </c>
      <c r="D55" s="63">
        <v>0</v>
      </c>
    </row>
    <row r="56" spans="1:7" x14ac:dyDescent="0.25">
      <c r="A56" s="23">
        <v>28</v>
      </c>
      <c r="B56" s="71" t="s">
        <v>125</v>
      </c>
      <c r="C56" s="23" t="s">
        <v>13</v>
      </c>
      <c r="D56" s="63">
        <v>0</v>
      </c>
    </row>
    <row r="57" spans="1:7" ht="31.5" x14ac:dyDescent="0.25">
      <c r="A57" s="23">
        <v>29</v>
      </c>
      <c r="B57" s="72" t="s">
        <v>120</v>
      </c>
      <c r="C57" s="23" t="s">
        <v>13</v>
      </c>
      <c r="D57" s="63"/>
    </row>
    <row r="58" spans="1:7" x14ac:dyDescent="0.25">
      <c r="A58" s="23">
        <v>30</v>
      </c>
      <c r="B58" s="71" t="s">
        <v>124</v>
      </c>
      <c r="C58" s="23" t="s">
        <v>13</v>
      </c>
      <c r="D58" s="63">
        <v>0</v>
      </c>
    </row>
    <row r="59" spans="1:7" x14ac:dyDescent="0.25">
      <c r="A59" s="23">
        <v>31</v>
      </c>
      <c r="B59" s="71" t="s">
        <v>125</v>
      </c>
      <c r="C59" s="23" t="s">
        <v>13</v>
      </c>
      <c r="D59" s="63">
        <v>123692.67</v>
      </c>
    </row>
    <row r="60" spans="1:7" ht="40.5" customHeight="1" x14ac:dyDescent="0.25">
      <c r="A60" s="107" t="s">
        <v>194</v>
      </c>
      <c r="B60" s="108"/>
      <c r="C60" s="108"/>
      <c r="D60" s="109"/>
    </row>
    <row r="61" spans="1:7" ht="31.5" x14ac:dyDescent="0.25">
      <c r="A61" s="112">
        <v>32</v>
      </c>
      <c r="B61" s="72" t="s">
        <v>91</v>
      </c>
      <c r="C61" s="23" t="s">
        <v>5</v>
      </c>
      <c r="D61" s="58" t="s">
        <v>256</v>
      </c>
      <c r="E61" s="8" t="s">
        <v>246</v>
      </c>
      <c r="F61" s="79"/>
      <c r="G61" s="79"/>
    </row>
    <row r="62" spans="1:7" x14ac:dyDescent="0.25">
      <c r="A62" s="113"/>
      <c r="B62" s="72" t="s">
        <v>59</v>
      </c>
      <c r="C62" s="23" t="s">
        <v>5</v>
      </c>
      <c r="D62" s="58" t="s">
        <v>241</v>
      </c>
      <c r="E62" s="8" t="s">
        <v>241</v>
      </c>
      <c r="F62" s="79"/>
      <c r="G62" s="79"/>
    </row>
    <row r="63" spans="1:7" x14ac:dyDescent="0.25">
      <c r="A63" s="113"/>
      <c r="B63" s="72" t="s">
        <v>121</v>
      </c>
      <c r="C63" s="23" t="s">
        <v>98</v>
      </c>
      <c r="D63" s="58">
        <v>1753.5250000000001</v>
      </c>
      <c r="E63" s="8">
        <v>1070.33</v>
      </c>
      <c r="F63" s="79"/>
      <c r="G63" s="79"/>
    </row>
    <row r="64" spans="1:7" x14ac:dyDescent="0.25">
      <c r="A64" s="113"/>
      <c r="B64" s="72" t="s">
        <v>195</v>
      </c>
      <c r="C64" s="23" t="s">
        <v>13</v>
      </c>
      <c r="D64" s="73">
        <v>20875.57</v>
      </c>
      <c r="E64" s="55">
        <v>11897.7</v>
      </c>
      <c r="F64" s="80"/>
      <c r="G64" s="80"/>
    </row>
    <row r="65" spans="1:7" x14ac:dyDescent="0.25">
      <c r="A65" s="113"/>
      <c r="B65" s="71" t="s">
        <v>196</v>
      </c>
      <c r="C65" s="23" t="s">
        <v>13</v>
      </c>
      <c r="D65" s="74">
        <v>7399.28</v>
      </c>
      <c r="E65" s="56">
        <v>4234.1099999999997</v>
      </c>
      <c r="F65" s="81"/>
      <c r="G65" s="81"/>
    </row>
    <row r="66" spans="1:7" x14ac:dyDescent="0.25">
      <c r="A66" s="113"/>
      <c r="B66" s="71" t="s">
        <v>197</v>
      </c>
      <c r="C66" s="23" t="s">
        <v>13</v>
      </c>
      <c r="D66" s="74">
        <f>D64-D65</f>
        <v>13476.29</v>
      </c>
      <c r="E66" s="56">
        <f>E64-E65</f>
        <v>7663.5900000000011</v>
      </c>
      <c r="F66" s="81"/>
      <c r="G66" s="81"/>
    </row>
    <row r="67" spans="1:7" ht="60" customHeight="1" x14ac:dyDescent="0.25">
      <c r="A67" s="113"/>
      <c r="B67" s="71" t="s">
        <v>200</v>
      </c>
      <c r="C67" s="23" t="s">
        <v>13</v>
      </c>
      <c r="D67" s="105" t="s">
        <v>339</v>
      </c>
      <c r="E67" s="105"/>
      <c r="F67" s="82"/>
      <c r="G67" s="82"/>
    </row>
    <row r="68" spans="1:7" ht="31.5" customHeight="1" x14ac:dyDescent="0.25">
      <c r="A68" s="113"/>
      <c r="B68" s="71" t="s">
        <v>199</v>
      </c>
      <c r="C68" s="23" t="s">
        <v>13</v>
      </c>
      <c r="D68" s="105"/>
      <c r="E68" s="105"/>
      <c r="F68" s="82"/>
      <c r="G68" s="82"/>
    </row>
    <row r="69" spans="1:7" ht="31.5" customHeight="1" x14ac:dyDescent="0.25">
      <c r="A69" s="113"/>
      <c r="B69" s="71" t="s">
        <v>198</v>
      </c>
      <c r="C69" s="23" t="s">
        <v>13</v>
      </c>
      <c r="D69" s="105"/>
      <c r="E69" s="105"/>
      <c r="F69" s="82"/>
      <c r="G69" s="82"/>
    </row>
    <row r="70" spans="1:7" ht="47.25" x14ac:dyDescent="0.25">
      <c r="A70" s="114"/>
      <c r="B70" s="72" t="s">
        <v>201</v>
      </c>
      <c r="C70" s="23" t="s">
        <v>13</v>
      </c>
      <c r="D70" s="73">
        <v>0</v>
      </c>
      <c r="E70" s="8">
        <v>0</v>
      </c>
      <c r="F70" s="79"/>
      <c r="G70" s="79"/>
    </row>
    <row r="71" spans="1:7" ht="35.25" customHeight="1" x14ac:dyDescent="0.25">
      <c r="A71" s="107" t="s">
        <v>202</v>
      </c>
      <c r="B71" s="108"/>
      <c r="C71" s="108"/>
      <c r="D71" s="109"/>
    </row>
    <row r="72" spans="1:7" x14ac:dyDescent="0.25">
      <c r="A72" s="23">
        <v>33</v>
      </c>
      <c r="B72" s="71" t="s">
        <v>190</v>
      </c>
      <c r="C72" s="23" t="s">
        <v>6</v>
      </c>
      <c r="D72" s="74">
        <v>0</v>
      </c>
    </row>
    <row r="73" spans="1:7" x14ac:dyDescent="0.25">
      <c r="A73" s="23">
        <v>34</v>
      </c>
      <c r="B73" s="71" t="s">
        <v>191</v>
      </c>
      <c r="C73" s="23" t="s">
        <v>6</v>
      </c>
      <c r="D73" s="58">
        <v>0</v>
      </c>
    </row>
    <row r="74" spans="1:7" ht="31.5" x14ac:dyDescent="0.25">
      <c r="A74" s="23">
        <v>35</v>
      </c>
      <c r="B74" s="71" t="s">
        <v>192</v>
      </c>
      <c r="C74" s="23" t="s">
        <v>6</v>
      </c>
      <c r="D74" s="22">
        <v>0</v>
      </c>
    </row>
    <row r="75" spans="1:7" x14ac:dyDescent="0.25">
      <c r="A75" s="23">
        <v>36</v>
      </c>
      <c r="B75" s="71" t="s">
        <v>193</v>
      </c>
      <c r="C75" s="23" t="s">
        <v>13</v>
      </c>
      <c r="D75" s="58">
        <v>0</v>
      </c>
    </row>
    <row r="76" spans="1:7" ht="43.5" customHeight="1" x14ac:dyDescent="0.25">
      <c r="A76" s="107" t="s">
        <v>203</v>
      </c>
      <c r="B76" s="108"/>
      <c r="C76" s="108"/>
      <c r="D76" s="109"/>
    </row>
    <row r="77" spans="1:7" ht="31.5" x14ac:dyDescent="0.25">
      <c r="A77" s="23">
        <v>37</v>
      </c>
      <c r="B77" s="71" t="s">
        <v>204</v>
      </c>
      <c r="C77" s="23" t="s">
        <v>6</v>
      </c>
      <c r="D77" s="58">
        <v>0</v>
      </c>
    </row>
    <row r="78" spans="1:7" x14ac:dyDescent="0.25">
      <c r="A78" s="23">
        <v>38</v>
      </c>
      <c r="B78" s="71" t="s">
        <v>205</v>
      </c>
      <c r="C78" s="23" t="s">
        <v>6</v>
      </c>
      <c r="D78" s="58">
        <v>0</v>
      </c>
    </row>
    <row r="79" spans="1:7" ht="31.5" x14ac:dyDescent="0.25">
      <c r="A79" s="23">
        <v>39</v>
      </c>
      <c r="B79" s="71" t="s">
        <v>206</v>
      </c>
      <c r="C79" s="23" t="s">
        <v>13</v>
      </c>
      <c r="D79" s="22">
        <v>0</v>
      </c>
    </row>
    <row r="80" spans="1:7" x14ac:dyDescent="0.25">
      <c r="B80" s="1"/>
    </row>
    <row r="81" spans="2:4" x14ac:dyDescent="0.25">
      <c r="B81" s="1" t="s">
        <v>320</v>
      </c>
      <c r="D81" s="1" t="s">
        <v>321</v>
      </c>
    </row>
  </sheetData>
  <mergeCells count="11">
    <mergeCell ref="D67:E69"/>
    <mergeCell ref="D1:E4"/>
    <mergeCell ref="A71:D71"/>
    <mergeCell ref="A76:D76"/>
    <mergeCell ref="A5:E5"/>
    <mergeCell ref="A11:D11"/>
    <mergeCell ref="A30:D30"/>
    <mergeCell ref="A48:D48"/>
    <mergeCell ref="A53:D53"/>
    <mergeCell ref="A60:D60"/>
    <mergeCell ref="A61:A70"/>
  </mergeCells>
  <pageMargins left="0.70866141732283472" right="0.70866141732283472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2018-04-02T07:20:58Z</dcterms:modified>
</cp:coreProperties>
</file>