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E18" i="12" l="1"/>
  <c r="D38" i="12"/>
  <c r="D37" i="12"/>
  <c r="D36" i="12"/>
  <c r="D35" i="12"/>
  <c r="D34" i="12"/>
  <c r="D33" i="12"/>
  <c r="D51" i="12"/>
  <c r="D50" i="12"/>
  <c r="D44" i="12"/>
  <c r="D39" i="12" l="1"/>
  <c r="D45" i="12" l="1"/>
  <c r="D46" i="12" s="1"/>
  <c r="D47" i="12" s="1"/>
  <c r="D67" i="12" l="1"/>
  <c r="E70" i="12"/>
  <c r="D18" i="12"/>
  <c r="D14" i="12"/>
  <c r="D17" i="12" l="1"/>
  <c r="D25" i="12"/>
  <c r="D70" i="12"/>
  <c r="D36" i="5" l="1"/>
</calcChain>
</file>

<file path=xl/sharedStrings.xml><?xml version="1.0" encoding="utf-8"?>
<sst xmlns="http://schemas.openxmlformats.org/spreadsheetml/2006/main" count="933" uniqueCount="357">
  <si>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</si>
  <si>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</si>
  <si>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</si>
  <si>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</si>
  <si>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</si>
  <si>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</si>
  <si>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</si>
  <si>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</si>
  <si>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</si>
  <si>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</si>
  <si>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</si>
  <si>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</si>
  <si>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</si>
  <si>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</si>
  <si>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</si>
  <si>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</si>
  <si>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</si>
  <si>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</si>
  <si>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</si>
  <si>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</si>
  <si>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</si>
  <si>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</si>
  <si>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</si>
  <si>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</si>
  <si>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</si>
  <si>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</si>
  <si>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</si>
  <si>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</si>
  <si>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</si>
  <si>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</si>
  <si>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</si>
  <si>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</si>
  <si>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</si>
  <si>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</si>
  <si>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</si>
  <si>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</si>
  <si>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</si>
  <si>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</si>
  <si>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</si>
  <si>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</si>
  <si>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</si>
  <si>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</si>
  <si>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</si>
  <si>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</si>
  <si>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</si>
  <si>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</si>
  <si>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</si>
  <si>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</si>
  <si>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</si>
  <si>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</si>
  <si>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</si>
  <si>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</si>
  <si>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</si>
  <si>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</si>
  <si>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</si>
  <si>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</si>
  <si>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</si>
  <si>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</si>
  <si>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</si>
  <si>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</si>
  <si>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</si>
  <si>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</si>
  <si>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</si>
  <si>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</si>
  <si>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</si>
  <si>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</si>
  <si>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</si>
  <si>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</si>
  <si>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</si>
  <si>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</si>
  <si>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</si>
  <si>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</si>
  <si>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</si>
  <si>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</si>
  <si>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</si>
  <si>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</si>
  <si>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</si>
  <si>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</si>
  <si>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</si>
  <si>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</si>
  <si>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</si>
  <si>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</si>
  <si>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</si>
  <si>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</si>
  <si>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</si>
  <si>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</si>
  <si>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</si>
  <si>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</si>
  <si>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</si>
  <si>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</si>
  <si>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</si>
  <si>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</si>
  <si>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</si>
  <si>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</si>
  <si>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</si>
  <si>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</si>
  <si>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</si>
  <si>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</si>
  <si>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</si>
  <si>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</si>
  <si>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</si>
  <si>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</si>
  <si>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</si>
  <si>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</si>
  <si>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</si>
  <si>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</si>
  <si>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</si>
  <si>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</si>
  <si>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</si>
  <si>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</si>
  <si>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</si>
  <si>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</si>
  <si>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</si>
  <si>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</si>
  <si>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</si>
  <si>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</si>
  <si>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</si>
  <si>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</si>
  <si>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</si>
  <si>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</si>
  <si>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</si>
  <si>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</si>
  <si>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</si>
  <si>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</si>
  <si>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</si>
  <si>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</si>
  <si>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</si>
  <si>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</si>
  <si>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</si>
  <si>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</si>
  <si>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</si>
  <si>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</si>
  <si>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</si>
  <si>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</si>
  <si>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</si>
  <si>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</si>
  <si>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</si>
  <si>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</si>
  <si>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</si>
  <si>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</si>
  <si>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</si>
  <si>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</si>
  <si>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</si>
  <si>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</si>
  <si>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</si>
  <si>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</si>
  <si>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</si>
  <si>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</si>
  <si>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</si>
  <si>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</si>
  <si>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</si>
  <si>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</si>
  <si>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</si>
  <si>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</si>
  <si>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</si>
  <si>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</si>
  <si>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</si>
  <si>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</si>
  <si>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</si>
  <si>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</si>
  <si>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</si>
  <si>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</si>
  <si>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</si>
  <si>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</si>
  <si>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</si>
  <si>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</si>
  <si>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</si>
  <si>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</si>
  <si>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</si>
  <si>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</si>
  <si>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</si>
  <si>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</si>
  <si>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</si>
  <si>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</si>
  <si>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</si>
  <si>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</si>
  <si>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</si>
  <si>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</si>
  <si>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</si>
  <si>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</si>
  <si>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</si>
  <si>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</si>
  <si>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</si>
  <si>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</si>
  <si>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</si>
  <si>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</si>
  <si>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</si>
  <si>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</si>
  <si>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</si>
  <si>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</si>
  <si>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</si>
  <si>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</si>
  <si>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</si>
  <si>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</si>
  <si>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</si>
  <si>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</si>
  <si>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</si>
  <si>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</si>
  <si>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</si>
  <si>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</si>
  <si>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</si>
  <si>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</si>
  <si>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</si>
  <si>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</si>
  <si>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</si>
  <si>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</si>
  <si>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</si>
  <si>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</si>
  <si>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</si>
  <si>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</si>
  <si>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</si>
  <si>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</si>
  <si>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</si>
  <si>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</si>
  <si>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</si>
  <si>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</si>
  <si>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</si>
  <si>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</si>
  <si>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</si>
  <si>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</si>
  <si>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</si>
  <si>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</si>
  <si>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</si>
  <si>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</si>
  <si>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</si>
  <si>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</si>
  <si>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</si>
  <si>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</si>
  <si>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</si>
  <si>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</si>
  <si>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</si>
  <si>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</si>
  <si>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</si>
  <si>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</si>
  <si>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</si>
  <si>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</si>
  <si>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</si>
  <si>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</si>
  <si>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</si>
  <si>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</si>
  <si>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</si>
  <si>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</si>
  <si>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</si>
  <si>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</si>
  <si>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</si>
  <si>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</si>
  <si>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</si>
  <si>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</si>
  <si>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</si>
  <si>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</si>
  <si>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</si>
  <si>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</si>
  <si>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</si>
  <si>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</si>
  <si>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</si>
  <si>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</si>
  <si>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</si>
  <si>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</si>
  <si>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</si>
  <si>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</si>
  <si>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</si>
  <si>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</si>
  <si>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</si>
  <si>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</si>
  <si>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</si>
  <si>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</si>
  <si>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</si>
  <si>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</si>
  <si>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</si>
  <si>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</si>
  <si>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</si>
  <si>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</si>
  <si>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</si>
  <si>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</si>
  <si>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</si>
  <si>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</si>
  <si>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</si>
  <si>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</si>
  <si>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</si>
  <si>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Без интерфейса  передачи данных</t>
  </si>
  <si>
    <t>КВт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</si>
  <si>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</si>
  <si>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</si>
  <si>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Отсутствует</t>
  </si>
  <si>
    <t>Установка не требуется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</si>
  <si>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</si>
  <si>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</si>
  <si>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</si>
  <si>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</si>
  <si>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</si>
  <si>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</si>
  <si>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</si>
  <si>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Совет МКД</t>
  </si>
  <si>
    <t>содержание</t>
  </si>
  <si>
    <t>текущий ремонт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</si>
  <si>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</si>
  <si>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</si>
  <si>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</si>
  <si>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</si>
  <si>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 xml:space="preserve"> 20.1</t>
  </si>
  <si>
    <t>Содержание придомовой территорории</t>
  </si>
  <si>
    <t xml:space="preserve"> 20.2</t>
  </si>
  <si>
    <t>Уборка лестничных клеток</t>
  </si>
  <si>
    <t>1155 руб в месяц</t>
  </si>
  <si>
    <t xml:space="preserve"> 20.3</t>
  </si>
  <si>
    <t xml:space="preserve"> 20.4</t>
  </si>
  <si>
    <t>Аварийно-диспетчерская служба</t>
  </si>
  <si>
    <t xml:space="preserve"> 20.5</t>
  </si>
  <si>
    <t>Вывоз твердых бытовых отходов</t>
  </si>
  <si>
    <t>по факту с учетом крупногабаритного мусора</t>
  </si>
  <si>
    <t xml:space="preserve"> 20.6</t>
  </si>
  <si>
    <t>Обеспечение работоспособности внутридомовых систем электроснабжения и электрооборудования</t>
  </si>
  <si>
    <t xml:space="preserve"> 20.7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</si>
  <si>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</si>
  <si>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20.8</t>
  </si>
  <si>
    <t>Промывка системы отопления перед запуском (пробный пуск)</t>
  </si>
  <si>
    <t>2 раза (перед и после отопительного периода)</t>
  </si>
  <si>
    <t xml:space="preserve"> 20.9</t>
  </si>
  <si>
    <t>ежеквартально и по заявкам</t>
  </si>
  <si>
    <t xml:space="preserve"> 20.10</t>
  </si>
  <si>
    <t>Скашивание травы</t>
  </si>
  <si>
    <t>июль, сентябрь</t>
  </si>
  <si>
    <t xml:space="preserve"> 20.11</t>
  </si>
  <si>
    <t xml:space="preserve">Прочие расходы (договора управления,канцтовары и т. д.), </t>
  </si>
  <si>
    <t xml:space="preserve"> 20.12</t>
  </si>
  <si>
    <t>Уборка снега с подъездных козырьков</t>
  </si>
  <si>
    <t xml:space="preserve"> 20.13</t>
  </si>
  <si>
    <t xml:space="preserve"> 20.14</t>
  </si>
  <si>
    <t>Генеральная уборка подъезда</t>
  </si>
  <si>
    <t xml:space="preserve"> 20.16</t>
  </si>
  <si>
    <t xml:space="preserve"> 20.17</t>
  </si>
  <si>
    <t xml:space="preserve"> 20.18</t>
  </si>
  <si>
    <t>Вознаграждение управляющей компании</t>
  </si>
  <si>
    <t xml:space="preserve"> 20.19</t>
  </si>
  <si>
    <t xml:space="preserve"> 20.20</t>
  </si>
  <si>
    <t>Гл. инженер ООО "УК "Прибайкальская"</t>
  </si>
  <si>
    <t>Белкин И. О.</t>
  </si>
  <si>
    <t>1шт.</t>
  </si>
  <si>
    <t>Учёт оплат поставщикам коммунальных ресурсов в разрезе многоквартирных домов и коммунальных услуг не ведётся</t>
  </si>
  <si>
    <t>Утверждаю                                      генеральный директор                           ООО "УК "Прибайкальская"                       Н. Н. Орленко</t>
  </si>
  <si>
    <t>Дезинсекция и дегенерация мусорной камеры и подвальных помещений</t>
  </si>
  <si>
    <t>г. Иркутск, м-н Университетский, 112 (благоустроенный)</t>
  </si>
  <si>
    <t>Протокол №5 общего собрания собственников от 28.02.2017</t>
  </si>
  <si>
    <t>2550 руб. в месяц</t>
  </si>
  <si>
    <t>Тарифы на коммунальные услуги с 01.01.2019</t>
  </si>
  <si>
    <t>Форма 2.8. Отчет об исполнении ООО "УК "Прибайкальская" договора управления смет доходов и расходов МКД м-на Университетский, 112 за период с 01.03.2018 г. по 31.12.2018 г.</t>
  </si>
  <si>
    <t>Остаток срдств ("-" долг) за 2017 г.</t>
  </si>
  <si>
    <t>Содержание</t>
  </si>
  <si>
    <t>Сумма расходов по статье содержание за 2018г</t>
  </si>
  <si>
    <t xml:space="preserve">Остаток (- перерасход) средств по статье содержание </t>
  </si>
  <si>
    <t>Текущий ремонт</t>
  </si>
  <si>
    <t>1700руб. 1 раз</t>
  </si>
  <si>
    <t>Замена трубопроводов системы водоотведения в подвальном помещении 35м</t>
  </si>
  <si>
    <t>Сумма расходов по статье текущий ремонт за 2018г</t>
  </si>
  <si>
    <t>Остаток (- перерасход) средств по статье текущий ремонт</t>
  </si>
  <si>
    <t xml:space="preserve"> 20.15</t>
  </si>
  <si>
    <t xml:space="preserve"> 20.21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</si>
</sst>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b/>
      <i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0" fontId="1" fillId="0" borderId="0" xfId="0" applyFont="1" applyAlignment="1">
      <alignment horizontal="left" vertical="top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0" fontId="3" fillId="0" borderId="1" xfId="0" applyFont="1" applyBorder="1" applyAlignment="1">
      <alignment horizontal="left" wrapText="1"/>
    </xf>
    <xf numFmtId="49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/>
    <xf numFmtId="0" fontId="4" fillId="0" borderId="1" xfId="0" applyFont="1" applyBorder="1" applyAlignment="1">
      <alignment horizontal="left" wrapText="1"/>
    </xf>
    <xf numFmtId="49" fontId="2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horizontal="left" wrapText="1"/>
    </xf>
    <xf numFmtId="2" fontId="4" fillId="0" borderId="1" xfId="0" applyNumberFormat="1" applyFont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1" fillId="0" borderId="0" xfId="0" applyNumberFormat="1" applyFont="1" applyAlignment="1"/>
    <xf numFmtId="0" fontId="4" fillId="2" borderId="1" xfId="0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center" wrapText="1"/>
    </xf>
    <xf numFmtId="2" fontId="1" fillId="0" borderId="0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 wrapText="1"/>
    </xf>
    <xf numFmtId="2" fontId="9" fillId="0" borderId="1" xfId="0" applyNumberFormat="1" applyFont="1" applyBorder="1" applyAlignment="1">
      <alignment horizontal="center" wrapText="1"/>
    </xf>
    <xf numFmtId="2" fontId="9" fillId="0" borderId="0" xfId="0" applyNumberFormat="1" applyFont="1" applyBorder="1" applyAlignment="1">
      <alignment horizontal="center" wrapText="1"/>
    </xf>
    <xf numFmtId="0" fontId="9" fillId="0" borderId="19" xfId="0" applyFont="1" applyBorder="1" applyAlignment="1">
      <alignment horizontal="left" wrapText="1"/>
    </xf>
    <xf numFmtId="164" fontId="9" fillId="3" borderId="1" xfId="0" applyNumberFormat="1" applyFont="1" applyFill="1" applyBorder="1" applyAlignment="1">
      <alignment horizontal="left" wrapText="1"/>
    </xf>
    <xf numFmtId="9" fontId="9" fillId="0" borderId="1" xfId="0" applyNumberFormat="1" applyFont="1" applyBorder="1" applyAlignment="1">
      <alignment horizontal="center" wrapText="1"/>
    </xf>
    <xf numFmtId="164" fontId="9" fillId="2" borderId="19" xfId="0" applyNumberFormat="1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49" fontId="4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4" fillId="0" borderId="0" xfId="1" applyFont="1" applyAlignment="1">
      <alignment horizontal="center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4" fillId="0" borderId="20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2" fillId="0" borderId="19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4" fontId="4" fillId="0" borderId="19" xfId="0" applyNumberFormat="1" applyFont="1" applyBorder="1" applyAlignment="1">
      <alignment horizontal="center" wrapText="1"/>
    </xf>
    <xf numFmtId="4" fontId="4" fillId="0" borderId="2" xfId="0" applyNumberFormat="1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13" fillId="0" borderId="19" xfId="0" applyFont="1" applyBorder="1" applyAlignment="1">
      <alignment horizontal="left" wrapText="1"/>
    </xf>
    <xf numFmtId="0" fontId="13" fillId="0" borderId="2" xfId="0" applyFont="1" applyBorder="1" applyAlignment="1">
      <alignment horizontal="left" wrapText="1"/>
    </xf>
    <xf numFmtId="0" fontId="13" fillId="0" borderId="21" xfId="0" applyFont="1" applyBorder="1" applyAlignment="1">
      <alignment horizontal="left" wrapText="1"/>
    </xf>
    <xf numFmtId="4" fontId="4" fillId="2" borderId="1" xfId="0" applyNumberFormat="1" applyFont="1" applyFill="1" applyBorder="1" applyAlignment="1">
      <alignment horizontal="center" wrapText="1"/>
    </xf>
    <xf numFmtId="164" fontId="15" fillId="3" borderId="19" xfId="0" applyNumberFormat="1" applyFont="1" applyFill="1" applyBorder="1" applyAlignment="1">
      <alignment horizontal="left" wrapText="1"/>
    </xf>
    <xf numFmtId="164" fontId="15" fillId="3" borderId="2" xfId="0" applyNumberFormat="1" applyFont="1" applyFill="1" applyBorder="1" applyAlignment="1">
      <alignment horizontal="left" wrapText="1"/>
    </xf>
    <xf numFmtId="164" fontId="15" fillId="3" borderId="21" xfId="0" applyNumberFormat="1" applyFont="1" applyFill="1" applyBorder="1" applyAlignment="1">
      <alignment horizontal="left" wrapText="1"/>
    </xf>
    <xf numFmtId="164" fontId="9" fillId="3" borderId="1" xfId="0" applyNumberFormat="1" applyFont="1" applyFill="1" applyBorder="1" applyAlignment="1">
      <alignment horizont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164" fontId="9" fillId="2" borderId="4" xfId="0" applyNumberFormat="1" applyFont="1" applyFill="1" applyBorder="1" applyAlignment="1">
      <alignment horizontal="left" wrapText="1"/>
    </xf>
    <xf numFmtId="164" fontId="9" fillId="2" borderId="4" xfId="0" applyNumberFormat="1" applyFont="1" applyFill="1" applyBorder="1" applyAlignment="1">
      <alignment horizontal="center" wrapText="1"/>
    </xf>
    <xf numFmtId="0" fontId="9" fillId="2" borderId="4" xfId="0" applyNumberFormat="1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s://pribaik.ru/ftp/26/protokol_sobraniya_universitetskiy_112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pribaik.ru/ftp/26/protokol_sobraniya_universitetskiy_112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A7" sqref="A7:D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5" t="s">
        <v>132</v>
      </c>
      <c r="B1" s="95"/>
      <c r="C1" s="95"/>
      <c r="D1" s="95"/>
    </row>
    <row r="2" spans="1:4" s="14" customFormat="1" x14ac:dyDescent="0.25"/>
    <row r="3" spans="1:4" s="14" customFormat="1" x14ac:dyDescent="0.25">
      <c r="A3" s="96" t="s">
        <v>14</v>
      </c>
      <c r="B3" s="96"/>
      <c r="C3" s="96"/>
      <c r="D3" s="96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17">
        <v>43555</v>
      </c>
    </row>
    <row r="7" spans="1:4" s="6" customFormat="1" ht="18.75" customHeight="1" x14ac:dyDescent="0.25">
      <c r="A7" s="94" t="s">
        <v>15</v>
      </c>
      <c r="B7" s="94"/>
      <c r="C7" s="94"/>
      <c r="D7" s="94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18" t="s">
        <v>208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18" t="s">
        <v>17</v>
      </c>
    </row>
    <row r="10" spans="1:4" s="6" customFormat="1" ht="20.25" customHeight="1" x14ac:dyDescent="0.25">
      <c r="A10" s="94" t="s">
        <v>39</v>
      </c>
      <c r="B10" s="94"/>
      <c r="C10" s="94"/>
      <c r="D10" s="94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94" t="s">
        <v>19</v>
      </c>
      <c r="B12" s="94"/>
      <c r="C12" s="94"/>
      <c r="D12" s="94"/>
    </row>
    <row r="13" spans="1:4" s="6" customFormat="1" ht="54" customHeight="1" x14ac:dyDescent="0.25">
      <c r="A13" s="4" t="s">
        <v>136</v>
      </c>
      <c r="B13" s="7" t="s">
        <v>40</v>
      </c>
      <c r="C13" s="5" t="s">
        <v>5</v>
      </c>
      <c r="D13" s="5" t="s">
        <v>341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1994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20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20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1054.4000000000001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686.4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v>368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283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307.2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222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>
        <f>-I44</f>
        <v>0</v>
      </c>
    </row>
    <row r="37" spans="1:4" s="6" customFormat="1" ht="20.25" customHeight="1" x14ac:dyDescent="0.25">
      <c r="A37" s="94" t="s">
        <v>30</v>
      </c>
      <c r="B37" s="94"/>
      <c r="C37" s="94"/>
      <c r="D37" s="94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19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19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19" t="s">
        <v>214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7" t="s">
        <v>83</v>
      </c>
      <c r="B1" s="97"/>
      <c r="C1" s="97"/>
      <c r="D1" s="9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17">
        <v>43555</v>
      </c>
    </row>
    <row r="5" spans="1:4" s="6" customFormat="1" ht="20.100000000000001" customHeight="1" x14ac:dyDescent="0.25">
      <c r="A5" s="94" t="s">
        <v>41</v>
      </c>
      <c r="B5" s="94"/>
      <c r="C5" s="94"/>
      <c r="D5" s="94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223</v>
      </c>
    </row>
    <row r="7" spans="1:4" s="6" customFormat="1" ht="20.100000000000001" customHeight="1" x14ac:dyDescent="0.25">
      <c r="A7" s="94" t="s">
        <v>173</v>
      </c>
      <c r="B7" s="94"/>
      <c r="C7" s="94"/>
      <c r="D7" s="94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224</v>
      </c>
    </row>
    <row r="10" spans="1:4" s="6" customFormat="1" ht="20.100000000000001" customHeight="1" x14ac:dyDescent="0.25">
      <c r="A10" s="94" t="s">
        <v>84</v>
      </c>
      <c r="B10" s="94"/>
      <c r="C10" s="94"/>
      <c r="D10" s="94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220</v>
      </c>
    </row>
    <row r="12" spans="1:4" s="6" customFormat="1" ht="20.100000000000001" customHeight="1" x14ac:dyDescent="0.25">
      <c r="A12" s="98" t="s">
        <v>44</v>
      </c>
      <c r="B12" s="98"/>
      <c r="C12" s="98"/>
      <c r="D12" s="98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225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221</v>
      </c>
    </row>
    <row r="15" spans="1:4" s="6" customFormat="1" ht="20.100000000000001" customHeight="1" x14ac:dyDescent="0.25">
      <c r="A15" s="98" t="s">
        <v>47</v>
      </c>
      <c r="B15" s="98"/>
      <c r="C15" s="98"/>
      <c r="D15" s="98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293.60000000000002</v>
      </c>
    </row>
    <row r="17" spans="1:4" s="6" customFormat="1" ht="20.100000000000001" customHeight="1" x14ac:dyDescent="0.25">
      <c r="A17" s="94" t="s">
        <v>49</v>
      </c>
      <c r="B17" s="94"/>
      <c r="C17" s="94"/>
      <c r="D17" s="94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226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94" t="s">
        <v>85</v>
      </c>
      <c r="B20" s="94"/>
      <c r="C20" s="94"/>
      <c r="D20" s="94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216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 t="s">
        <v>5</v>
      </c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 t="s">
        <v>211</v>
      </c>
    </row>
    <row r="24" spans="1:4" s="6" customFormat="1" ht="20.100000000000001" customHeight="1" thickBot="1" x14ac:dyDescent="0.3">
      <c r="A24" s="99" t="s">
        <v>55</v>
      </c>
      <c r="B24" s="99"/>
      <c r="C24" s="99"/>
      <c r="D24" s="99"/>
    </row>
    <row r="25" spans="1:4" s="6" customFormat="1" ht="20.100000000000001" customHeight="1" x14ac:dyDescent="0.25">
      <c r="A25" s="100">
        <v>14</v>
      </c>
      <c r="B25" s="49" t="s">
        <v>56</v>
      </c>
      <c r="C25" s="23" t="s">
        <v>5</v>
      </c>
      <c r="D25" s="24" t="s">
        <v>217</v>
      </c>
    </row>
    <row r="26" spans="1:4" s="6" customFormat="1" ht="53.25" customHeight="1" x14ac:dyDescent="0.25">
      <c r="A26" s="101"/>
      <c r="B26" s="7" t="s">
        <v>57</v>
      </c>
      <c r="C26" s="5" t="s">
        <v>5</v>
      </c>
      <c r="D26" s="25" t="s">
        <v>284</v>
      </c>
    </row>
    <row r="27" spans="1:4" s="6" customFormat="1" ht="36.75" customHeight="1" x14ac:dyDescent="0.25">
      <c r="A27" s="101"/>
      <c r="B27" s="3" t="s">
        <v>58</v>
      </c>
      <c r="C27" s="5" t="s">
        <v>5</v>
      </c>
      <c r="D27" s="5" t="s">
        <v>5</v>
      </c>
    </row>
    <row r="28" spans="1:4" s="6" customFormat="1" ht="20.100000000000001" customHeight="1" x14ac:dyDescent="0.25">
      <c r="A28" s="101"/>
      <c r="B28" s="3" t="s">
        <v>59</v>
      </c>
      <c r="C28" s="5" t="s">
        <v>5</v>
      </c>
      <c r="D28" s="45" t="s">
        <v>232</v>
      </c>
    </row>
    <row r="29" spans="1:4" s="6" customFormat="1" ht="20.100000000000001" customHeight="1" x14ac:dyDescent="0.25">
      <c r="A29" s="101"/>
      <c r="B29" s="3" t="s">
        <v>60</v>
      </c>
      <c r="C29" s="5" t="s">
        <v>5</v>
      </c>
      <c r="D29" s="5" t="s">
        <v>5</v>
      </c>
    </row>
    <row r="30" spans="1:4" s="6" customFormat="1" ht="20.100000000000001" customHeight="1" thickBot="1" x14ac:dyDescent="0.3">
      <c r="A30" s="102"/>
      <c r="B30" s="50" t="s">
        <v>61</v>
      </c>
      <c r="C30" s="27" t="s">
        <v>5</v>
      </c>
      <c r="D30" s="5" t="s">
        <v>5</v>
      </c>
    </row>
    <row r="31" spans="1:4" s="6" customFormat="1" ht="33" customHeight="1" x14ac:dyDescent="0.25">
      <c r="A31" s="100">
        <v>15</v>
      </c>
      <c r="B31" s="49" t="s">
        <v>56</v>
      </c>
      <c r="C31" s="23" t="s">
        <v>5</v>
      </c>
      <c r="D31" s="24" t="s">
        <v>251</v>
      </c>
    </row>
    <row r="32" spans="1:4" s="6" customFormat="1" ht="20.100000000000001" customHeight="1" x14ac:dyDescent="0.25">
      <c r="A32" s="101"/>
      <c r="B32" s="7" t="s">
        <v>57</v>
      </c>
      <c r="C32" s="5" t="s">
        <v>5</v>
      </c>
      <c r="D32" s="25" t="s">
        <v>227</v>
      </c>
    </row>
    <row r="33" spans="1:4" s="6" customFormat="1" ht="37.5" customHeight="1" x14ac:dyDescent="0.25">
      <c r="A33" s="101"/>
      <c r="B33" s="3" t="s">
        <v>58</v>
      </c>
      <c r="C33" s="5" t="s">
        <v>5</v>
      </c>
      <c r="D33" s="45" t="s">
        <v>228</v>
      </c>
    </row>
    <row r="34" spans="1:4" s="6" customFormat="1" ht="20.100000000000001" customHeight="1" x14ac:dyDescent="0.25">
      <c r="A34" s="101"/>
      <c r="B34" s="3" t="s">
        <v>59</v>
      </c>
      <c r="C34" s="5" t="s">
        <v>5</v>
      </c>
      <c r="D34" s="45" t="s">
        <v>246</v>
      </c>
    </row>
    <row r="35" spans="1:4" s="6" customFormat="1" ht="20.100000000000001" customHeight="1" x14ac:dyDescent="0.25">
      <c r="A35" s="101"/>
      <c r="B35" s="3" t="s">
        <v>60</v>
      </c>
      <c r="C35" s="5" t="s">
        <v>5</v>
      </c>
      <c r="D35" s="39">
        <v>41956</v>
      </c>
    </row>
    <row r="36" spans="1:4" s="6" customFormat="1" ht="20.100000000000001" customHeight="1" thickBot="1" x14ac:dyDescent="0.3">
      <c r="A36" s="102"/>
      <c r="B36" s="50" t="s">
        <v>61</v>
      </c>
      <c r="C36" s="27" t="s">
        <v>5</v>
      </c>
      <c r="D36" s="33">
        <v>44148</v>
      </c>
    </row>
    <row r="37" spans="1:4" s="6" customFormat="1" ht="20.100000000000001" customHeight="1" x14ac:dyDescent="0.25">
      <c r="A37" s="100">
        <v>16</v>
      </c>
      <c r="B37" s="49" t="s">
        <v>56</v>
      </c>
      <c r="C37" s="23" t="s">
        <v>5</v>
      </c>
      <c r="D37" s="24" t="s">
        <v>262</v>
      </c>
    </row>
    <row r="38" spans="1:4" s="6" customFormat="1" ht="20.100000000000001" customHeight="1" x14ac:dyDescent="0.25">
      <c r="A38" s="101"/>
      <c r="B38" s="7" t="s">
        <v>57</v>
      </c>
      <c r="C38" s="5" t="s">
        <v>5</v>
      </c>
      <c r="D38" s="25" t="s">
        <v>227</v>
      </c>
    </row>
    <row r="39" spans="1:4" s="6" customFormat="1" ht="39" customHeight="1" x14ac:dyDescent="0.25">
      <c r="A39" s="101"/>
      <c r="B39" s="3" t="s">
        <v>58</v>
      </c>
      <c r="C39" s="5" t="s">
        <v>5</v>
      </c>
      <c r="D39" s="45" t="s">
        <v>279</v>
      </c>
    </row>
    <row r="40" spans="1:4" s="6" customFormat="1" ht="20.100000000000001" customHeight="1" x14ac:dyDescent="0.25">
      <c r="A40" s="101"/>
      <c r="B40" s="3" t="s">
        <v>59</v>
      </c>
      <c r="C40" s="5" t="s">
        <v>5</v>
      </c>
      <c r="D40" s="45" t="s">
        <v>280</v>
      </c>
    </row>
    <row r="41" spans="1:4" s="6" customFormat="1" ht="20.100000000000001" customHeight="1" x14ac:dyDescent="0.25">
      <c r="A41" s="101"/>
      <c r="B41" s="3" t="s">
        <v>60</v>
      </c>
      <c r="C41" s="5" t="s">
        <v>5</v>
      </c>
      <c r="D41" s="39"/>
    </row>
    <row r="42" spans="1:4" s="6" customFormat="1" ht="20.100000000000001" customHeight="1" thickBot="1" x14ac:dyDescent="0.3">
      <c r="A42" s="102"/>
      <c r="B42" s="50" t="s">
        <v>61</v>
      </c>
      <c r="C42" s="27" t="s">
        <v>5</v>
      </c>
      <c r="D42" s="33"/>
    </row>
    <row r="43" spans="1:4" s="6" customFormat="1" ht="20.100000000000001" customHeight="1" x14ac:dyDescent="0.25">
      <c r="A43" s="98" t="s">
        <v>62</v>
      </c>
      <c r="B43" s="98"/>
      <c r="C43" s="98"/>
      <c r="D43" s="98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219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98" t="s">
        <v>65</v>
      </c>
      <c r="B46" s="98"/>
      <c r="C46" s="98"/>
      <c r="D46" s="98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219</v>
      </c>
    </row>
    <row r="48" spans="1:4" s="6" customFormat="1" ht="20.100000000000001" customHeight="1" x14ac:dyDescent="0.25">
      <c r="A48" s="98" t="s">
        <v>67</v>
      </c>
      <c r="B48" s="98"/>
      <c r="C48" s="98"/>
      <c r="D48" s="98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229</v>
      </c>
    </row>
    <row r="50" spans="1:4" s="6" customFormat="1" ht="20.100000000000001" customHeight="1" x14ac:dyDescent="0.25">
      <c r="A50" s="98" t="s">
        <v>69</v>
      </c>
      <c r="B50" s="98"/>
      <c r="C50" s="98"/>
      <c r="D50" s="98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218</v>
      </c>
    </row>
    <row r="52" spans="1:4" s="6" customFormat="1" ht="20.100000000000001" customHeight="1" x14ac:dyDescent="0.25">
      <c r="A52" s="94" t="s">
        <v>71</v>
      </c>
      <c r="B52" s="94"/>
      <c r="C52" s="94"/>
      <c r="D52" s="94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218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>
        <v>0</v>
      </c>
    </row>
    <row r="55" spans="1:4" s="6" customFormat="1" ht="20.100000000000001" customHeight="1" x14ac:dyDescent="0.25">
      <c r="A55" s="98" t="s">
        <v>74</v>
      </c>
      <c r="B55" s="98"/>
      <c r="C55" s="98"/>
      <c r="D55" s="98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216</v>
      </c>
    </row>
    <row r="57" spans="1:4" s="6" customFormat="1" ht="20.100000000000001" customHeight="1" x14ac:dyDescent="0.25">
      <c r="A57" s="98" t="s">
        <v>76</v>
      </c>
      <c r="B57" s="98"/>
      <c r="C57" s="98"/>
      <c r="D57" s="98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0" t="s">
        <v>230</v>
      </c>
    </row>
    <row r="59" spans="1:4" s="6" customFormat="1" ht="20.100000000000001" customHeight="1" x14ac:dyDescent="0.25">
      <c r="A59" s="98" t="s">
        <v>78</v>
      </c>
      <c r="B59" s="98"/>
      <c r="C59" s="98"/>
      <c r="D59" s="98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216</v>
      </c>
    </row>
    <row r="61" spans="1:4" s="6" customFormat="1" ht="20.100000000000001" customHeight="1" x14ac:dyDescent="0.25">
      <c r="A61" s="98" t="s">
        <v>80</v>
      </c>
      <c r="B61" s="98"/>
      <c r="C61" s="98"/>
      <c r="D61" s="98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231</v>
      </c>
    </row>
    <row r="63" spans="1:4" s="6" customFormat="1" ht="20.100000000000001" customHeight="1" x14ac:dyDescent="0.25">
      <c r="A63" s="94" t="s">
        <v>86</v>
      </c>
      <c r="B63" s="94"/>
      <c r="C63" s="94"/>
      <c r="D63" s="94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216</v>
      </c>
    </row>
    <row r="65" s="6" customFormat="1" ht="39.950000000000003" customHeight="1" x14ac:dyDescent="0.25"/>
  </sheetData>
  <mergeCells count="22"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57" zoomScaleNormal="100" workbookViewId="0">
      <selection activeCell="D91" sqref="D91"/>
    </sheetView>
  </sheetViews>
  <sheetFormatPr defaultRowHeight="15.75" x14ac:dyDescent="0.25"/>
  <cols>
    <col min="1" max="1" width="5.85546875" style="21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5" t="s">
        <v>90</v>
      </c>
      <c r="B1" s="95"/>
      <c r="C1" s="95"/>
      <c r="D1" s="95"/>
    </row>
    <row r="2" spans="1:4" ht="16.5" thickBot="1" x14ac:dyDescent="0.3"/>
    <row r="3" spans="1:4" ht="35.1" customHeight="1" x14ac:dyDescent="0.25">
      <c r="A3" s="29" t="s">
        <v>0</v>
      </c>
      <c r="B3" s="30" t="s">
        <v>1</v>
      </c>
      <c r="C3" s="30" t="s">
        <v>2</v>
      </c>
      <c r="D3" s="31" t="s">
        <v>3</v>
      </c>
    </row>
    <row r="4" spans="1:4" s="6" customFormat="1" ht="35.1" customHeight="1" thickBot="1" x14ac:dyDescent="0.3">
      <c r="A4" s="26"/>
      <c r="B4" s="32" t="s">
        <v>4</v>
      </c>
      <c r="C4" s="27" t="s">
        <v>5</v>
      </c>
      <c r="D4" s="17">
        <v>43555</v>
      </c>
    </row>
    <row r="5" spans="1:4" s="6" customFormat="1" ht="51.75" customHeight="1" x14ac:dyDescent="0.25">
      <c r="A5" s="100">
        <v>1</v>
      </c>
      <c r="B5" s="22" t="s">
        <v>87</v>
      </c>
      <c r="C5" s="23" t="s">
        <v>5</v>
      </c>
      <c r="D5" s="24" t="s">
        <v>233</v>
      </c>
    </row>
    <row r="6" spans="1:4" s="6" customFormat="1" ht="20.100000000000001" customHeight="1" x14ac:dyDescent="0.25">
      <c r="A6" s="101"/>
      <c r="B6" s="7" t="s">
        <v>59</v>
      </c>
      <c r="C6" s="5" t="s">
        <v>5</v>
      </c>
      <c r="D6" s="25" t="s">
        <v>234</v>
      </c>
    </row>
    <row r="7" spans="1:4" s="6" customFormat="1" ht="36.75" customHeight="1" x14ac:dyDescent="0.25">
      <c r="A7" s="101"/>
      <c r="B7" s="7" t="s">
        <v>88</v>
      </c>
      <c r="C7" s="5" t="s">
        <v>13</v>
      </c>
      <c r="D7" s="48" t="s">
        <v>278</v>
      </c>
    </row>
    <row r="8" spans="1:4" s="6" customFormat="1" ht="32.25" customHeight="1" x14ac:dyDescent="0.25">
      <c r="A8" s="101"/>
      <c r="B8" s="3" t="s">
        <v>175</v>
      </c>
      <c r="C8" s="5" t="s">
        <v>5</v>
      </c>
      <c r="D8" s="25"/>
    </row>
    <row r="9" spans="1:4" s="6" customFormat="1" ht="34.5" customHeight="1" x14ac:dyDescent="0.25">
      <c r="A9" s="101"/>
      <c r="B9" s="3" t="s">
        <v>176</v>
      </c>
      <c r="C9" s="5" t="s">
        <v>5</v>
      </c>
      <c r="D9" s="25" t="s">
        <v>17</v>
      </c>
    </row>
    <row r="10" spans="1:4" s="6" customFormat="1" ht="20.100000000000001" customHeight="1" x14ac:dyDescent="0.25">
      <c r="A10" s="101"/>
      <c r="B10" s="3" t="s">
        <v>177</v>
      </c>
      <c r="C10" s="5" t="s">
        <v>5</v>
      </c>
      <c r="D10" s="25" t="s">
        <v>249</v>
      </c>
    </row>
    <row r="11" spans="1:4" s="6" customFormat="1" ht="20.100000000000001" customHeight="1" thickBot="1" x14ac:dyDescent="0.3">
      <c r="A11" s="102"/>
      <c r="B11" s="46" t="s">
        <v>89</v>
      </c>
      <c r="C11" s="27" t="s">
        <v>5</v>
      </c>
      <c r="D11" s="28" t="s">
        <v>269</v>
      </c>
    </row>
    <row r="12" spans="1:4" s="6" customFormat="1" ht="47.25" x14ac:dyDescent="0.25">
      <c r="A12" s="100">
        <v>2</v>
      </c>
      <c r="B12" s="22" t="s">
        <v>87</v>
      </c>
      <c r="C12" s="23" t="s">
        <v>5</v>
      </c>
      <c r="D12" s="24" t="s">
        <v>235</v>
      </c>
    </row>
    <row r="13" spans="1:4" s="6" customFormat="1" x14ac:dyDescent="0.25">
      <c r="A13" s="101"/>
      <c r="B13" s="7" t="s">
        <v>59</v>
      </c>
      <c r="C13" s="5" t="s">
        <v>5</v>
      </c>
      <c r="D13" s="25" t="s">
        <v>234</v>
      </c>
    </row>
    <row r="14" spans="1:4" s="6" customFormat="1" ht="30" x14ac:dyDescent="0.25">
      <c r="A14" s="101"/>
      <c r="B14" s="7" t="s">
        <v>88</v>
      </c>
      <c r="C14" s="5" t="s">
        <v>13</v>
      </c>
      <c r="D14" s="48" t="s">
        <v>278</v>
      </c>
    </row>
    <row r="15" spans="1:4" ht="31.5" x14ac:dyDescent="0.25">
      <c r="A15" s="101"/>
      <c r="B15" s="3" t="s">
        <v>175</v>
      </c>
      <c r="C15" s="5" t="s">
        <v>5</v>
      </c>
      <c r="D15" s="25"/>
    </row>
    <row r="16" spans="1:4" ht="31.5" x14ac:dyDescent="0.25">
      <c r="A16" s="101"/>
      <c r="B16" s="3" t="s">
        <v>176</v>
      </c>
      <c r="C16" s="5" t="s">
        <v>5</v>
      </c>
      <c r="D16" s="25" t="s">
        <v>17</v>
      </c>
    </row>
    <row r="17" spans="1:4" x14ac:dyDescent="0.25">
      <c r="A17" s="101"/>
      <c r="B17" s="3" t="s">
        <v>177</v>
      </c>
      <c r="C17" s="5" t="s">
        <v>5</v>
      </c>
      <c r="D17" s="25" t="s">
        <v>249</v>
      </c>
    </row>
    <row r="18" spans="1:4" ht="16.5" thickBot="1" x14ac:dyDescent="0.3">
      <c r="A18" s="102"/>
      <c r="B18" s="46" t="s">
        <v>89</v>
      </c>
      <c r="C18" s="27" t="s">
        <v>5</v>
      </c>
      <c r="D18" s="28" t="s">
        <v>269</v>
      </c>
    </row>
    <row r="19" spans="1:4" x14ac:dyDescent="0.25">
      <c r="A19" s="100">
        <v>3</v>
      </c>
      <c r="B19" s="22" t="s">
        <v>87</v>
      </c>
      <c r="C19" s="23" t="s">
        <v>5</v>
      </c>
      <c r="D19" s="24" t="s">
        <v>236</v>
      </c>
    </row>
    <row r="20" spans="1:4" x14ac:dyDescent="0.25">
      <c r="A20" s="101"/>
      <c r="B20" s="7" t="s">
        <v>59</v>
      </c>
      <c r="C20" s="5" t="s">
        <v>5</v>
      </c>
      <c r="D20" s="25" t="s">
        <v>244</v>
      </c>
    </row>
    <row r="21" spans="1:4" ht="30" x14ac:dyDescent="0.25">
      <c r="A21" s="101"/>
      <c r="B21" s="7" t="s">
        <v>88</v>
      </c>
      <c r="C21" s="5" t="s">
        <v>13</v>
      </c>
      <c r="D21" s="48" t="s">
        <v>278</v>
      </c>
    </row>
    <row r="22" spans="1:4" ht="31.5" x14ac:dyDescent="0.25">
      <c r="A22" s="101"/>
      <c r="B22" s="3" t="s">
        <v>175</v>
      </c>
      <c r="C22" s="5" t="s">
        <v>5</v>
      </c>
      <c r="D22" s="25"/>
    </row>
    <row r="23" spans="1:4" ht="31.5" x14ac:dyDescent="0.25">
      <c r="A23" s="101"/>
      <c r="B23" s="3" t="s">
        <v>176</v>
      </c>
      <c r="C23" s="5" t="s">
        <v>5</v>
      </c>
      <c r="D23" s="25" t="s">
        <v>17</v>
      </c>
    </row>
    <row r="24" spans="1:4" x14ac:dyDescent="0.25">
      <c r="A24" s="101"/>
      <c r="B24" s="3" t="s">
        <v>177</v>
      </c>
      <c r="C24" s="5" t="s">
        <v>5</v>
      </c>
      <c r="D24" s="25" t="s">
        <v>249</v>
      </c>
    </row>
    <row r="25" spans="1:4" ht="16.5" thickBot="1" x14ac:dyDescent="0.3">
      <c r="A25" s="102"/>
      <c r="B25" s="46" t="s">
        <v>89</v>
      </c>
      <c r="C25" s="27" t="s">
        <v>5</v>
      </c>
      <c r="D25" s="28" t="s">
        <v>269</v>
      </c>
    </row>
    <row r="26" spans="1:4" ht="31.5" x14ac:dyDescent="0.25">
      <c r="A26" s="100">
        <v>4</v>
      </c>
      <c r="B26" s="22" t="s">
        <v>87</v>
      </c>
      <c r="C26" s="23" t="s">
        <v>5</v>
      </c>
      <c r="D26" s="24" t="s">
        <v>237</v>
      </c>
    </row>
    <row r="27" spans="1:4" x14ac:dyDescent="0.25">
      <c r="A27" s="101"/>
      <c r="B27" s="7" t="s">
        <v>59</v>
      </c>
      <c r="C27" s="5" t="s">
        <v>5</v>
      </c>
      <c r="D27" s="25" t="s">
        <v>244</v>
      </c>
    </row>
    <row r="28" spans="1:4" ht="30" x14ac:dyDescent="0.25">
      <c r="A28" s="101"/>
      <c r="B28" s="7" t="s">
        <v>88</v>
      </c>
      <c r="C28" s="5" t="s">
        <v>13</v>
      </c>
      <c r="D28" s="48" t="s">
        <v>278</v>
      </c>
    </row>
    <row r="29" spans="1:4" ht="31.5" x14ac:dyDescent="0.25">
      <c r="A29" s="101"/>
      <c r="B29" s="3" t="s">
        <v>175</v>
      </c>
      <c r="C29" s="5" t="s">
        <v>5</v>
      </c>
      <c r="D29" s="25"/>
    </row>
    <row r="30" spans="1:4" ht="31.5" x14ac:dyDescent="0.25">
      <c r="A30" s="101"/>
      <c r="B30" s="3" t="s">
        <v>176</v>
      </c>
      <c r="C30" s="5" t="s">
        <v>5</v>
      </c>
      <c r="D30" s="25" t="s">
        <v>17</v>
      </c>
    </row>
    <row r="31" spans="1:4" x14ac:dyDescent="0.25">
      <c r="A31" s="101"/>
      <c r="B31" s="3" t="s">
        <v>177</v>
      </c>
      <c r="C31" s="5" t="s">
        <v>5</v>
      </c>
      <c r="D31" s="25" t="s">
        <v>266</v>
      </c>
    </row>
    <row r="32" spans="1:4" ht="16.5" thickBot="1" x14ac:dyDescent="0.3">
      <c r="A32" s="102"/>
      <c r="B32" s="46" t="s">
        <v>89</v>
      </c>
      <c r="C32" s="27" t="s">
        <v>5</v>
      </c>
      <c r="D32" s="28" t="s">
        <v>269</v>
      </c>
    </row>
    <row r="33" spans="1:4" ht="31.5" x14ac:dyDescent="0.25">
      <c r="A33" s="100">
        <v>5</v>
      </c>
      <c r="B33" s="22" t="s">
        <v>87</v>
      </c>
      <c r="C33" s="23" t="s">
        <v>5</v>
      </c>
      <c r="D33" s="24" t="s">
        <v>238</v>
      </c>
    </row>
    <row r="34" spans="1:4" x14ac:dyDescent="0.25">
      <c r="A34" s="101"/>
      <c r="B34" s="7" t="s">
        <v>59</v>
      </c>
      <c r="C34" s="5" t="s">
        <v>5</v>
      </c>
      <c r="D34" s="25"/>
    </row>
    <row r="35" spans="1:4" ht="30" x14ac:dyDescent="0.25">
      <c r="A35" s="101"/>
      <c r="B35" s="7" t="s">
        <v>88</v>
      </c>
      <c r="C35" s="5" t="s">
        <v>13</v>
      </c>
      <c r="D35" s="48" t="s">
        <v>278</v>
      </c>
    </row>
    <row r="36" spans="1:4" ht="31.5" x14ac:dyDescent="0.25">
      <c r="A36" s="101"/>
      <c r="B36" s="3" t="s">
        <v>175</v>
      </c>
      <c r="C36" s="5" t="s">
        <v>5</v>
      </c>
      <c r="D36" s="25"/>
    </row>
    <row r="37" spans="1:4" ht="31.5" x14ac:dyDescent="0.25">
      <c r="A37" s="101"/>
      <c r="B37" s="3" t="s">
        <v>176</v>
      </c>
      <c r="C37" s="5" t="s">
        <v>5</v>
      </c>
      <c r="D37" s="25" t="s">
        <v>17</v>
      </c>
    </row>
    <row r="38" spans="1:4" x14ac:dyDescent="0.25">
      <c r="A38" s="101"/>
      <c r="B38" s="3" t="s">
        <v>177</v>
      </c>
      <c r="C38" s="5" t="s">
        <v>5</v>
      </c>
      <c r="D38" s="25" t="s">
        <v>249</v>
      </c>
    </row>
    <row r="39" spans="1:4" ht="16.5" thickBot="1" x14ac:dyDescent="0.3">
      <c r="A39" s="102"/>
      <c r="B39" s="46" t="s">
        <v>89</v>
      </c>
      <c r="C39" s="27" t="s">
        <v>5</v>
      </c>
      <c r="D39" s="28" t="s">
        <v>269</v>
      </c>
    </row>
    <row r="40" spans="1:4" ht="47.25" x14ac:dyDescent="0.25">
      <c r="A40" s="100">
        <v>6</v>
      </c>
      <c r="B40" s="22" t="s">
        <v>87</v>
      </c>
      <c r="C40" s="23" t="s">
        <v>5</v>
      </c>
      <c r="D40" s="24" t="s">
        <v>239</v>
      </c>
    </row>
    <row r="41" spans="1:4" x14ac:dyDescent="0.25">
      <c r="A41" s="101"/>
      <c r="B41" s="7" t="s">
        <v>59</v>
      </c>
      <c r="C41" s="5" t="s">
        <v>5</v>
      </c>
      <c r="D41" s="25" t="s">
        <v>245</v>
      </c>
    </row>
    <row r="42" spans="1:4" ht="30" x14ac:dyDescent="0.25">
      <c r="A42" s="101"/>
      <c r="B42" s="7" t="s">
        <v>88</v>
      </c>
      <c r="C42" s="5" t="s">
        <v>13</v>
      </c>
      <c r="D42" s="48" t="s">
        <v>278</v>
      </c>
    </row>
    <row r="43" spans="1:4" ht="31.5" x14ac:dyDescent="0.25">
      <c r="A43" s="101"/>
      <c r="B43" s="3" t="s">
        <v>175</v>
      </c>
      <c r="C43" s="5" t="s">
        <v>5</v>
      </c>
      <c r="D43" s="25"/>
    </row>
    <row r="44" spans="1:4" ht="31.5" x14ac:dyDescent="0.25">
      <c r="A44" s="101"/>
      <c r="B44" s="3" t="s">
        <v>176</v>
      </c>
      <c r="C44" s="5" t="s">
        <v>5</v>
      </c>
      <c r="D44" s="25" t="s">
        <v>17</v>
      </c>
    </row>
    <row r="45" spans="1:4" x14ac:dyDescent="0.25">
      <c r="A45" s="101"/>
      <c r="B45" s="3" t="s">
        <v>177</v>
      </c>
      <c r="C45" s="5" t="s">
        <v>5</v>
      </c>
      <c r="D45" s="25" t="s">
        <v>249</v>
      </c>
    </row>
    <row r="46" spans="1:4" ht="16.5" thickBot="1" x14ac:dyDescent="0.3">
      <c r="A46" s="102"/>
      <c r="B46" s="46" t="s">
        <v>89</v>
      </c>
      <c r="C46" s="27" t="s">
        <v>5</v>
      </c>
      <c r="D46" s="28" t="s">
        <v>269</v>
      </c>
    </row>
    <row r="47" spans="1:4" x14ac:dyDescent="0.25">
      <c r="A47" s="100">
        <v>7</v>
      </c>
      <c r="B47" s="22" t="s">
        <v>87</v>
      </c>
      <c r="C47" s="23" t="s">
        <v>5</v>
      </c>
      <c r="D47" s="24" t="s">
        <v>240</v>
      </c>
    </row>
    <row r="48" spans="1:4" x14ac:dyDescent="0.25">
      <c r="A48" s="101"/>
      <c r="B48" s="7" t="s">
        <v>59</v>
      </c>
      <c r="C48" s="5" t="s">
        <v>5</v>
      </c>
      <c r="D48" s="25" t="s">
        <v>246</v>
      </c>
    </row>
    <row r="49" spans="1:4" ht="30" x14ac:dyDescent="0.25">
      <c r="A49" s="101"/>
      <c r="B49" s="7" t="s">
        <v>88</v>
      </c>
      <c r="C49" s="5" t="s">
        <v>13</v>
      </c>
      <c r="D49" s="48" t="s">
        <v>278</v>
      </c>
    </row>
    <row r="50" spans="1:4" ht="31.5" x14ac:dyDescent="0.25">
      <c r="A50" s="101"/>
      <c r="B50" s="3" t="s">
        <v>175</v>
      </c>
      <c r="C50" s="5" t="s">
        <v>5</v>
      </c>
      <c r="D50" s="25"/>
    </row>
    <row r="51" spans="1:4" ht="31.5" x14ac:dyDescent="0.25">
      <c r="A51" s="101"/>
      <c r="B51" s="3" t="s">
        <v>176</v>
      </c>
      <c r="C51" s="5" t="s">
        <v>5</v>
      </c>
      <c r="D51" s="25" t="s">
        <v>17</v>
      </c>
    </row>
    <row r="52" spans="1:4" x14ac:dyDescent="0.25">
      <c r="A52" s="101"/>
      <c r="B52" s="3" t="s">
        <v>177</v>
      </c>
      <c r="C52" s="5" t="s">
        <v>5</v>
      </c>
      <c r="D52" s="25" t="s">
        <v>249</v>
      </c>
    </row>
    <row r="53" spans="1:4" ht="16.5" thickBot="1" x14ac:dyDescent="0.3">
      <c r="A53" s="102"/>
      <c r="B53" s="46" t="s">
        <v>89</v>
      </c>
      <c r="C53" s="27" t="s">
        <v>5</v>
      </c>
      <c r="D53" s="28" t="s">
        <v>269</v>
      </c>
    </row>
    <row r="54" spans="1:4" x14ac:dyDescent="0.25">
      <c r="A54" s="100">
        <v>8</v>
      </c>
      <c r="B54" s="22" t="s">
        <v>87</v>
      </c>
      <c r="C54" s="23" t="s">
        <v>5</v>
      </c>
      <c r="D54" s="24" t="s">
        <v>241</v>
      </c>
    </row>
    <row r="55" spans="1:4" x14ac:dyDescent="0.25">
      <c r="A55" s="101"/>
      <c r="B55" s="7" t="s">
        <v>59</v>
      </c>
      <c r="C55" s="5" t="s">
        <v>5</v>
      </c>
      <c r="D55" s="25" t="s">
        <v>244</v>
      </c>
    </row>
    <row r="56" spans="1:4" ht="30" x14ac:dyDescent="0.25">
      <c r="A56" s="101"/>
      <c r="B56" s="7" t="s">
        <v>88</v>
      </c>
      <c r="C56" s="5" t="s">
        <v>13</v>
      </c>
      <c r="D56" s="48" t="s">
        <v>278</v>
      </c>
    </row>
    <row r="57" spans="1:4" ht="31.5" x14ac:dyDescent="0.25">
      <c r="A57" s="101"/>
      <c r="B57" s="3" t="s">
        <v>175</v>
      </c>
      <c r="C57" s="5" t="s">
        <v>5</v>
      </c>
      <c r="D57" s="25"/>
    </row>
    <row r="58" spans="1:4" ht="31.5" x14ac:dyDescent="0.25">
      <c r="A58" s="101"/>
      <c r="B58" s="3" t="s">
        <v>176</v>
      </c>
      <c r="C58" s="5" t="s">
        <v>5</v>
      </c>
      <c r="D58" s="25" t="s">
        <v>17</v>
      </c>
    </row>
    <row r="59" spans="1:4" x14ac:dyDescent="0.25">
      <c r="A59" s="101"/>
      <c r="B59" s="3" t="s">
        <v>177</v>
      </c>
      <c r="C59" s="5" t="s">
        <v>5</v>
      </c>
      <c r="D59" s="25" t="s">
        <v>250</v>
      </c>
    </row>
    <row r="60" spans="1:4" ht="16.5" thickBot="1" x14ac:dyDescent="0.3">
      <c r="A60" s="102"/>
      <c r="B60" s="46" t="s">
        <v>89</v>
      </c>
      <c r="C60" s="27" t="s">
        <v>5</v>
      </c>
      <c r="D60" s="28" t="s">
        <v>269</v>
      </c>
    </row>
    <row r="61" spans="1:4" x14ac:dyDescent="0.25">
      <c r="A61" s="100">
        <v>9</v>
      </c>
      <c r="B61" s="22" t="s">
        <v>87</v>
      </c>
      <c r="C61" s="23" t="s">
        <v>5</v>
      </c>
      <c r="D61" s="24" t="s">
        <v>242</v>
      </c>
    </row>
    <row r="62" spans="1:4" x14ac:dyDescent="0.25">
      <c r="A62" s="101"/>
      <c r="B62" s="7" t="s">
        <v>59</v>
      </c>
      <c r="C62" s="5" t="s">
        <v>5</v>
      </c>
      <c r="D62" s="25" t="s">
        <v>247</v>
      </c>
    </row>
    <row r="63" spans="1:4" ht="30" x14ac:dyDescent="0.25">
      <c r="A63" s="101"/>
      <c r="B63" s="7" t="s">
        <v>88</v>
      </c>
      <c r="C63" s="5" t="s">
        <v>13</v>
      </c>
      <c r="D63" s="48" t="s">
        <v>278</v>
      </c>
    </row>
    <row r="64" spans="1:4" ht="31.5" x14ac:dyDescent="0.25">
      <c r="A64" s="101"/>
      <c r="B64" s="3" t="s">
        <v>175</v>
      </c>
      <c r="C64" s="5" t="s">
        <v>5</v>
      </c>
      <c r="D64" s="25"/>
    </row>
    <row r="65" spans="1:4" ht="31.5" x14ac:dyDescent="0.25">
      <c r="A65" s="101"/>
      <c r="B65" s="3" t="s">
        <v>176</v>
      </c>
      <c r="C65" s="5" t="s">
        <v>5</v>
      </c>
      <c r="D65" s="25" t="s">
        <v>17</v>
      </c>
    </row>
    <row r="66" spans="1:4" x14ac:dyDescent="0.25">
      <c r="A66" s="101"/>
      <c r="B66" s="3" t="s">
        <v>177</v>
      </c>
      <c r="C66" s="5" t="s">
        <v>5</v>
      </c>
      <c r="D66" s="25" t="s">
        <v>249</v>
      </c>
    </row>
    <row r="67" spans="1:4" ht="16.5" thickBot="1" x14ac:dyDescent="0.3">
      <c r="A67" s="102"/>
      <c r="B67" s="46" t="s">
        <v>89</v>
      </c>
      <c r="C67" s="27" t="s">
        <v>5</v>
      </c>
      <c r="D67" s="28" t="s">
        <v>269</v>
      </c>
    </row>
    <row r="68" spans="1:4" x14ac:dyDescent="0.25">
      <c r="A68" s="100">
        <v>10</v>
      </c>
      <c r="B68" s="22" t="s">
        <v>87</v>
      </c>
      <c r="C68" s="23" t="s">
        <v>5</v>
      </c>
      <c r="D68" s="24" t="s">
        <v>243</v>
      </c>
    </row>
    <row r="69" spans="1:4" x14ac:dyDescent="0.25">
      <c r="A69" s="101"/>
      <c r="B69" s="7" t="s">
        <v>59</v>
      </c>
      <c r="C69" s="5" t="s">
        <v>5</v>
      </c>
      <c r="D69" s="25" t="s">
        <v>248</v>
      </c>
    </row>
    <row r="70" spans="1:4" ht="30" x14ac:dyDescent="0.25">
      <c r="A70" s="101"/>
      <c r="B70" s="7" t="s">
        <v>88</v>
      </c>
      <c r="C70" s="5" t="s">
        <v>13</v>
      </c>
      <c r="D70" s="48" t="s">
        <v>278</v>
      </c>
    </row>
    <row r="71" spans="1:4" ht="31.5" x14ac:dyDescent="0.25">
      <c r="A71" s="101"/>
      <c r="B71" s="3" t="s">
        <v>175</v>
      </c>
      <c r="C71" s="5" t="s">
        <v>5</v>
      </c>
      <c r="D71" s="25"/>
    </row>
    <row r="72" spans="1:4" ht="31.5" x14ac:dyDescent="0.25">
      <c r="A72" s="101"/>
      <c r="B72" s="3" t="s">
        <v>176</v>
      </c>
      <c r="C72" s="5" t="s">
        <v>5</v>
      </c>
      <c r="D72" s="25" t="s">
        <v>17</v>
      </c>
    </row>
    <row r="73" spans="1:4" x14ac:dyDescent="0.25">
      <c r="A73" s="101"/>
      <c r="B73" s="3" t="s">
        <v>177</v>
      </c>
      <c r="C73" s="5" t="s">
        <v>5</v>
      </c>
      <c r="D73" s="25" t="s">
        <v>249</v>
      </c>
    </row>
    <row r="74" spans="1:4" ht="16.5" thickBot="1" x14ac:dyDescent="0.3">
      <c r="A74" s="102"/>
      <c r="B74" s="46" t="s">
        <v>89</v>
      </c>
      <c r="C74" s="27" t="s">
        <v>5</v>
      </c>
      <c r="D74" s="28" t="s">
        <v>269</v>
      </c>
    </row>
    <row r="75" spans="1:4" ht="17.25" customHeight="1" x14ac:dyDescent="0.25">
      <c r="A75" s="100">
        <v>11</v>
      </c>
      <c r="B75" s="22" t="s">
        <v>87</v>
      </c>
      <c r="C75" s="23" t="s">
        <v>5</v>
      </c>
      <c r="D75" s="24" t="s">
        <v>267</v>
      </c>
    </row>
    <row r="76" spans="1:4" x14ac:dyDescent="0.25">
      <c r="A76" s="101"/>
      <c r="B76" s="7" t="s">
        <v>59</v>
      </c>
      <c r="C76" s="5" t="s">
        <v>5</v>
      </c>
      <c r="D76" s="25"/>
    </row>
    <row r="77" spans="1:4" ht="30" x14ac:dyDescent="0.25">
      <c r="A77" s="101"/>
      <c r="B77" s="7" t="s">
        <v>88</v>
      </c>
      <c r="C77" s="5" t="s">
        <v>13</v>
      </c>
      <c r="D77" s="48" t="s">
        <v>278</v>
      </c>
    </row>
    <row r="78" spans="1:4" ht="31.5" x14ac:dyDescent="0.25">
      <c r="A78" s="101"/>
      <c r="B78" s="3" t="s">
        <v>175</v>
      </c>
      <c r="C78" s="5" t="s">
        <v>5</v>
      </c>
      <c r="D78" s="25"/>
    </row>
    <row r="79" spans="1:4" ht="31.5" x14ac:dyDescent="0.25">
      <c r="A79" s="101"/>
      <c r="B79" s="3" t="s">
        <v>176</v>
      </c>
      <c r="C79" s="5" t="s">
        <v>5</v>
      </c>
      <c r="D79" s="25" t="s">
        <v>17</v>
      </c>
    </row>
    <row r="80" spans="1:4" x14ac:dyDescent="0.25">
      <c r="A80" s="101"/>
      <c r="B80" s="3" t="s">
        <v>177</v>
      </c>
      <c r="C80" s="5" t="s">
        <v>5</v>
      </c>
      <c r="D80" s="25" t="s">
        <v>268</v>
      </c>
    </row>
    <row r="81" spans="1:4" ht="16.5" thickBot="1" x14ac:dyDescent="0.3">
      <c r="A81" s="102"/>
      <c r="B81" s="46" t="s">
        <v>89</v>
      </c>
      <c r="C81" s="27" t="s">
        <v>5</v>
      </c>
      <c r="D81" s="28" t="s">
        <v>269</v>
      </c>
    </row>
    <row r="82" spans="1:4" ht="31.5" x14ac:dyDescent="0.25">
      <c r="A82" s="100">
        <v>12</v>
      </c>
      <c r="B82" s="22" t="s">
        <v>87</v>
      </c>
      <c r="C82" s="23" t="s">
        <v>5</v>
      </c>
      <c r="D82" s="24" t="s">
        <v>270</v>
      </c>
    </row>
    <row r="83" spans="1:4" x14ac:dyDescent="0.25">
      <c r="A83" s="101"/>
      <c r="B83" s="7" t="s">
        <v>59</v>
      </c>
      <c r="C83" s="5" t="s">
        <v>5</v>
      </c>
      <c r="D83" s="25" t="s">
        <v>272</v>
      </c>
    </row>
    <row r="84" spans="1:4" x14ac:dyDescent="0.25">
      <c r="A84" s="101"/>
      <c r="B84" s="7" t="s">
        <v>88</v>
      </c>
      <c r="C84" s="5" t="s">
        <v>13</v>
      </c>
      <c r="D84" s="25">
        <v>600</v>
      </c>
    </row>
    <row r="85" spans="1:4" ht="31.5" x14ac:dyDescent="0.25">
      <c r="A85" s="101"/>
      <c r="B85" s="3" t="s">
        <v>175</v>
      </c>
      <c r="C85" s="5" t="s">
        <v>5</v>
      </c>
      <c r="D85" s="39">
        <v>41275</v>
      </c>
    </row>
    <row r="86" spans="1:4" ht="31.5" x14ac:dyDescent="0.25">
      <c r="A86" s="101"/>
      <c r="B86" s="3" t="s">
        <v>176</v>
      </c>
      <c r="C86" s="5" t="s">
        <v>5</v>
      </c>
      <c r="D86" s="25" t="s">
        <v>17</v>
      </c>
    </row>
    <row r="87" spans="1:4" x14ac:dyDescent="0.25">
      <c r="A87" s="101"/>
      <c r="B87" s="3" t="s">
        <v>177</v>
      </c>
      <c r="C87" s="5" t="s">
        <v>5</v>
      </c>
      <c r="D87" s="25" t="s">
        <v>271</v>
      </c>
    </row>
    <row r="88" spans="1:4" ht="16.5" thickBot="1" x14ac:dyDescent="0.3">
      <c r="A88" s="102"/>
      <c r="B88" s="46" t="s">
        <v>89</v>
      </c>
      <c r="C88" s="27" t="s">
        <v>5</v>
      </c>
      <c r="D88" s="28" t="s">
        <v>269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G8" sqref="G8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5" t="s">
        <v>100</v>
      </c>
      <c r="B1" s="95"/>
      <c r="C1" s="95"/>
      <c r="D1" s="95"/>
    </row>
    <row r="2" spans="1:4" ht="26.25" x14ac:dyDescent="0.4">
      <c r="B2" s="106" t="s">
        <v>344</v>
      </c>
      <c r="C2" s="106"/>
      <c r="D2" s="106"/>
    </row>
    <row r="3" spans="1:4" ht="35.1" customHeight="1" thickBot="1" x14ac:dyDescent="0.3">
      <c r="A3" s="42" t="s">
        <v>0</v>
      </c>
      <c r="B3" s="42" t="s">
        <v>1</v>
      </c>
      <c r="C3" s="42" t="s">
        <v>2</v>
      </c>
      <c r="D3" s="42" t="s">
        <v>3</v>
      </c>
    </row>
    <row r="4" spans="1:4" s="6" customFormat="1" ht="20.100000000000001" customHeight="1" x14ac:dyDescent="0.25">
      <c r="A4" s="34" t="s">
        <v>8</v>
      </c>
      <c r="B4" s="35" t="s">
        <v>4</v>
      </c>
      <c r="C4" s="23" t="s">
        <v>5</v>
      </c>
      <c r="D4" s="17">
        <v>43555</v>
      </c>
    </row>
    <row r="5" spans="1:4" s="6" customFormat="1" ht="20.100000000000001" customHeight="1" x14ac:dyDescent="0.25">
      <c r="A5" s="37"/>
      <c r="B5" s="7" t="s">
        <v>91</v>
      </c>
      <c r="C5" s="5" t="s">
        <v>5</v>
      </c>
      <c r="D5" s="25" t="s">
        <v>251</v>
      </c>
    </row>
    <row r="6" spans="1:4" s="6" customFormat="1" ht="37.5" customHeight="1" x14ac:dyDescent="0.25">
      <c r="A6" s="37"/>
      <c r="B6" s="7" t="s">
        <v>92</v>
      </c>
      <c r="C6" s="5" t="s">
        <v>5</v>
      </c>
      <c r="D6" s="25" t="s">
        <v>252</v>
      </c>
    </row>
    <row r="7" spans="1:4" s="6" customFormat="1" ht="20.100000000000001" customHeight="1" x14ac:dyDescent="0.25">
      <c r="A7" s="37"/>
      <c r="B7" s="3" t="s">
        <v>59</v>
      </c>
      <c r="C7" s="5" t="s">
        <v>5</v>
      </c>
      <c r="D7" s="25" t="s">
        <v>246</v>
      </c>
    </row>
    <row r="8" spans="1:4" s="6" customFormat="1" ht="20.100000000000001" customHeight="1" x14ac:dyDescent="0.25">
      <c r="A8" s="37"/>
      <c r="B8" s="3" t="s">
        <v>93</v>
      </c>
      <c r="C8" s="5" t="s">
        <v>13</v>
      </c>
      <c r="D8" s="25">
        <v>11.67</v>
      </c>
    </row>
    <row r="9" spans="1:4" s="6" customFormat="1" ht="35.1" customHeight="1" x14ac:dyDescent="0.25">
      <c r="A9" s="37"/>
      <c r="B9" s="7" t="s">
        <v>94</v>
      </c>
      <c r="C9" s="5" t="s">
        <v>5</v>
      </c>
      <c r="D9" s="38" t="s">
        <v>253</v>
      </c>
    </row>
    <row r="10" spans="1:4" s="6" customFormat="1" ht="35.1" customHeight="1" x14ac:dyDescent="0.25">
      <c r="A10" s="37"/>
      <c r="B10" s="3" t="s">
        <v>95</v>
      </c>
      <c r="C10" s="5" t="s">
        <v>5</v>
      </c>
      <c r="D10" s="38" t="s">
        <v>254</v>
      </c>
    </row>
    <row r="11" spans="1:4" s="6" customFormat="1" ht="157.5" customHeight="1" x14ac:dyDescent="0.25">
      <c r="A11" s="37"/>
      <c r="B11" s="3" t="s">
        <v>96</v>
      </c>
      <c r="C11" s="5" t="s">
        <v>5</v>
      </c>
      <c r="D11" s="25" t="s">
        <v>285</v>
      </c>
    </row>
    <row r="12" spans="1:4" s="6" customFormat="1" ht="20.100000000000001" customHeight="1" x14ac:dyDescent="0.25">
      <c r="A12" s="37"/>
      <c r="B12" s="7" t="s">
        <v>97</v>
      </c>
      <c r="C12" s="5" t="s">
        <v>5</v>
      </c>
      <c r="D12" s="39">
        <v>42339</v>
      </c>
    </row>
    <row r="13" spans="1:4" s="6" customFormat="1" ht="33" customHeight="1" x14ac:dyDescent="0.25">
      <c r="A13" s="37"/>
      <c r="B13" s="7" t="s">
        <v>178</v>
      </c>
      <c r="C13" s="5" t="s">
        <v>5</v>
      </c>
      <c r="D13" s="25" t="s">
        <v>255</v>
      </c>
    </row>
    <row r="14" spans="1:4" s="6" customFormat="1" ht="33" customHeight="1" x14ac:dyDescent="0.25">
      <c r="A14" s="37"/>
      <c r="B14" s="7" t="s">
        <v>179</v>
      </c>
      <c r="C14" s="5" t="s">
        <v>5</v>
      </c>
      <c r="D14" s="25">
        <v>2.8000000000000001E-2</v>
      </c>
    </row>
    <row r="15" spans="1:4" s="6" customFormat="1" ht="35.25" customHeight="1" x14ac:dyDescent="0.25">
      <c r="A15" s="103" t="s">
        <v>99</v>
      </c>
      <c r="B15" s="104"/>
      <c r="C15" s="104"/>
      <c r="D15" s="105"/>
    </row>
    <row r="16" spans="1:4" s="6" customFormat="1" ht="161.25" customHeight="1" thickBot="1" x14ac:dyDescent="0.3">
      <c r="A16" s="40"/>
      <c r="B16" s="41" t="s">
        <v>99</v>
      </c>
      <c r="C16" s="27" t="s">
        <v>5</v>
      </c>
      <c r="D16" s="28" t="s">
        <v>286</v>
      </c>
    </row>
    <row r="17" spans="1:4" x14ac:dyDescent="0.25">
      <c r="A17" s="34">
        <v>2</v>
      </c>
      <c r="B17" s="35" t="s">
        <v>4</v>
      </c>
      <c r="C17" s="23" t="s">
        <v>5</v>
      </c>
      <c r="D17" s="36">
        <v>42339</v>
      </c>
    </row>
    <row r="18" spans="1:4" x14ac:dyDescent="0.25">
      <c r="A18" s="37"/>
      <c r="B18" s="7" t="s">
        <v>91</v>
      </c>
      <c r="C18" s="5" t="s">
        <v>5</v>
      </c>
      <c r="D18" s="25" t="s">
        <v>256</v>
      </c>
    </row>
    <row r="19" spans="1:4" ht="31.5" x14ac:dyDescent="0.25">
      <c r="A19" s="37"/>
      <c r="B19" s="7" t="s">
        <v>92</v>
      </c>
      <c r="C19" s="5" t="s">
        <v>5</v>
      </c>
      <c r="D19" s="25" t="s">
        <v>252</v>
      </c>
    </row>
    <row r="20" spans="1:4" x14ac:dyDescent="0.25">
      <c r="A20" s="37"/>
      <c r="B20" s="3" t="s">
        <v>59</v>
      </c>
      <c r="C20" s="5" t="s">
        <v>5</v>
      </c>
      <c r="D20" s="25" t="s">
        <v>246</v>
      </c>
    </row>
    <row r="21" spans="1:4" x14ac:dyDescent="0.25">
      <c r="A21" s="37"/>
      <c r="B21" s="3" t="s">
        <v>93</v>
      </c>
      <c r="C21" s="5" t="s">
        <v>13</v>
      </c>
      <c r="D21" s="25">
        <v>77.41</v>
      </c>
    </row>
    <row r="22" spans="1:4" ht="94.5" x14ac:dyDescent="0.25">
      <c r="A22" s="37"/>
      <c r="B22" s="7" t="s">
        <v>94</v>
      </c>
      <c r="C22" s="5" t="s">
        <v>5</v>
      </c>
      <c r="D22" s="38" t="s">
        <v>264</v>
      </c>
    </row>
    <row r="23" spans="1:4" ht="31.5" x14ac:dyDescent="0.25">
      <c r="A23" s="37"/>
      <c r="B23" s="3" t="s">
        <v>95</v>
      </c>
      <c r="C23" s="5" t="s">
        <v>5</v>
      </c>
      <c r="D23" s="38" t="s">
        <v>258</v>
      </c>
    </row>
    <row r="24" spans="1:4" ht="63" x14ac:dyDescent="0.25">
      <c r="A24" s="37"/>
      <c r="B24" s="3" t="s">
        <v>96</v>
      </c>
      <c r="C24" s="5" t="s">
        <v>5</v>
      </c>
      <c r="D24" s="25" t="s">
        <v>287</v>
      </c>
    </row>
    <row r="25" spans="1:4" x14ac:dyDescent="0.25">
      <c r="A25" s="37"/>
      <c r="B25" s="7" t="s">
        <v>97</v>
      </c>
      <c r="C25" s="5" t="s">
        <v>5</v>
      </c>
      <c r="D25" s="39" t="s">
        <v>288</v>
      </c>
    </row>
    <row r="26" spans="1:4" ht="31.5" x14ac:dyDescent="0.25">
      <c r="A26" s="37"/>
      <c r="B26" s="47" t="s">
        <v>178</v>
      </c>
      <c r="C26" s="5" t="s">
        <v>5</v>
      </c>
      <c r="D26" s="25" t="s">
        <v>273</v>
      </c>
    </row>
    <row r="27" spans="1:4" ht="31.5" x14ac:dyDescent="0.25">
      <c r="A27" s="37"/>
      <c r="B27" s="7" t="s">
        <v>179</v>
      </c>
      <c r="C27" s="5" t="s">
        <v>5</v>
      </c>
      <c r="D27" s="25">
        <v>2.8000000000000001E-2</v>
      </c>
    </row>
    <row r="28" spans="1:4" ht="15.75" customHeight="1" x14ac:dyDescent="0.25">
      <c r="A28" s="103" t="s">
        <v>99</v>
      </c>
      <c r="B28" s="104"/>
      <c r="C28" s="104"/>
      <c r="D28" s="105"/>
    </row>
    <row r="29" spans="1:4" ht="79.5" thickBot="1" x14ac:dyDescent="0.3">
      <c r="A29" s="40"/>
      <c r="B29" s="41" t="s">
        <v>99</v>
      </c>
      <c r="C29" s="27" t="s">
        <v>5</v>
      </c>
      <c r="D29" s="28" t="s">
        <v>286</v>
      </c>
    </row>
    <row r="30" spans="1:4" x14ac:dyDescent="0.25">
      <c r="A30" s="34">
        <v>3</v>
      </c>
      <c r="B30" s="35" t="s">
        <v>4</v>
      </c>
      <c r="C30" s="23" t="s">
        <v>5</v>
      </c>
      <c r="D30" s="36">
        <v>42339</v>
      </c>
    </row>
    <row r="31" spans="1:4" x14ac:dyDescent="0.25">
      <c r="A31" s="37"/>
      <c r="B31" s="7" t="s">
        <v>91</v>
      </c>
      <c r="C31" s="5" t="s">
        <v>5</v>
      </c>
      <c r="D31" s="25" t="s">
        <v>259</v>
      </c>
    </row>
    <row r="32" spans="1:4" ht="31.5" x14ac:dyDescent="0.25">
      <c r="A32" s="37"/>
      <c r="B32" s="7" t="s">
        <v>92</v>
      </c>
      <c r="C32" s="5" t="s">
        <v>5</v>
      </c>
      <c r="D32" s="25" t="s">
        <v>252</v>
      </c>
    </row>
    <row r="33" spans="1:4" x14ac:dyDescent="0.25">
      <c r="A33" s="37"/>
      <c r="B33" s="3" t="s">
        <v>59</v>
      </c>
      <c r="C33" s="5" t="s">
        <v>5</v>
      </c>
      <c r="D33" s="25" t="s">
        <v>260</v>
      </c>
    </row>
    <row r="34" spans="1:4" x14ac:dyDescent="0.25">
      <c r="A34" s="37"/>
      <c r="B34" s="3" t="s">
        <v>93</v>
      </c>
      <c r="C34" s="5" t="s">
        <v>13</v>
      </c>
      <c r="D34" s="25">
        <v>114.1</v>
      </c>
    </row>
    <row r="35" spans="1:4" ht="94.5" x14ac:dyDescent="0.25">
      <c r="A35" s="37"/>
      <c r="B35" s="7" t="s">
        <v>94</v>
      </c>
      <c r="C35" s="5" t="s">
        <v>5</v>
      </c>
      <c r="D35" s="38" t="s">
        <v>264</v>
      </c>
    </row>
    <row r="36" spans="1:4" ht="31.5" x14ac:dyDescent="0.25">
      <c r="A36" s="37"/>
      <c r="B36" s="3" t="s">
        <v>95</v>
      </c>
      <c r="C36" s="5" t="s">
        <v>5</v>
      </c>
      <c r="D36" s="38" t="s">
        <v>258</v>
      </c>
    </row>
    <row r="37" spans="1:4" ht="63" x14ac:dyDescent="0.25">
      <c r="A37" s="37"/>
      <c r="B37" s="3" t="s">
        <v>96</v>
      </c>
      <c r="C37" s="5" t="s">
        <v>5</v>
      </c>
      <c r="D37" s="25" t="s">
        <v>289</v>
      </c>
    </row>
    <row r="38" spans="1:4" x14ac:dyDescent="0.25">
      <c r="A38" s="37"/>
      <c r="B38" s="7" t="s">
        <v>97</v>
      </c>
      <c r="C38" s="5" t="s">
        <v>5</v>
      </c>
      <c r="D38" s="39">
        <v>42339</v>
      </c>
    </row>
    <row r="39" spans="1:4" ht="31.5" x14ac:dyDescent="0.25">
      <c r="A39" s="37"/>
      <c r="B39" s="47" t="s">
        <v>178</v>
      </c>
      <c r="C39" s="5" t="s">
        <v>5</v>
      </c>
      <c r="D39" s="25">
        <v>2.7E-2</v>
      </c>
    </row>
    <row r="40" spans="1:4" ht="31.5" x14ac:dyDescent="0.25">
      <c r="A40" s="37"/>
      <c r="B40" s="47" t="s">
        <v>179</v>
      </c>
      <c r="C40" s="5" t="s">
        <v>5</v>
      </c>
      <c r="D40" s="51">
        <v>2.8000000000000001E-2</v>
      </c>
    </row>
    <row r="41" spans="1:4" ht="15.75" customHeight="1" x14ac:dyDescent="0.25">
      <c r="A41" s="103" t="s">
        <v>99</v>
      </c>
      <c r="B41" s="104"/>
      <c r="C41" s="104"/>
      <c r="D41" s="105"/>
    </row>
    <row r="42" spans="1:4" ht="79.5" thickBot="1" x14ac:dyDescent="0.3">
      <c r="A42" s="40"/>
      <c r="B42" s="41" t="s">
        <v>99</v>
      </c>
      <c r="C42" s="27" t="s">
        <v>5</v>
      </c>
      <c r="D42" s="28" t="s">
        <v>286</v>
      </c>
    </row>
    <row r="43" spans="1:4" ht="21" customHeight="1" x14ac:dyDescent="0.25">
      <c r="A43" s="34">
        <v>4</v>
      </c>
      <c r="B43" s="35" t="s">
        <v>4</v>
      </c>
      <c r="C43" s="23" t="s">
        <v>5</v>
      </c>
      <c r="D43" s="36">
        <v>42339</v>
      </c>
    </row>
    <row r="44" spans="1:4" x14ac:dyDescent="0.25">
      <c r="A44" s="37"/>
      <c r="B44" s="7" t="s">
        <v>91</v>
      </c>
      <c r="C44" s="5" t="s">
        <v>5</v>
      </c>
      <c r="D44" s="25" t="s">
        <v>261</v>
      </c>
    </row>
    <row r="45" spans="1:4" ht="31.5" x14ac:dyDescent="0.25">
      <c r="A45" s="37"/>
      <c r="B45" s="7" t="s">
        <v>92</v>
      </c>
      <c r="C45" s="5" t="s">
        <v>5</v>
      </c>
      <c r="D45" s="25" t="s">
        <v>252</v>
      </c>
    </row>
    <row r="46" spans="1:4" x14ac:dyDescent="0.25">
      <c r="A46" s="37"/>
      <c r="B46" s="3" t="s">
        <v>59</v>
      </c>
      <c r="C46" s="5" t="s">
        <v>5</v>
      </c>
      <c r="D46" s="25" t="s">
        <v>246</v>
      </c>
    </row>
    <row r="47" spans="1:4" x14ac:dyDescent="0.25">
      <c r="A47" s="37"/>
      <c r="B47" s="3" t="s">
        <v>93</v>
      </c>
      <c r="C47" s="5" t="s">
        <v>13</v>
      </c>
      <c r="D47" s="25">
        <v>12.59</v>
      </c>
    </row>
    <row r="48" spans="1:4" ht="31.5" x14ac:dyDescent="0.25">
      <c r="A48" s="37"/>
      <c r="B48" s="7" t="s">
        <v>94</v>
      </c>
      <c r="C48" s="5" t="s">
        <v>5</v>
      </c>
      <c r="D48" s="38" t="s">
        <v>253</v>
      </c>
    </row>
    <row r="49" spans="1:4" ht="31.5" x14ac:dyDescent="0.25">
      <c r="A49" s="37"/>
      <c r="B49" s="3" t="s">
        <v>95</v>
      </c>
      <c r="C49" s="5" t="s">
        <v>5</v>
      </c>
      <c r="D49" s="38" t="s">
        <v>254</v>
      </c>
    </row>
    <row r="50" spans="1:4" ht="78.75" x14ac:dyDescent="0.25">
      <c r="A50" s="37"/>
      <c r="B50" s="3" t="s">
        <v>96</v>
      </c>
      <c r="C50" s="5" t="s">
        <v>5</v>
      </c>
      <c r="D50" s="25" t="s">
        <v>290</v>
      </c>
    </row>
    <row r="51" spans="1:4" x14ac:dyDescent="0.25">
      <c r="A51" s="37"/>
      <c r="B51" s="7" t="s">
        <v>97</v>
      </c>
      <c r="C51" s="5" t="s">
        <v>5</v>
      </c>
      <c r="D51" s="39">
        <v>42339</v>
      </c>
    </row>
    <row r="52" spans="1:4" ht="31.5" x14ac:dyDescent="0.25">
      <c r="A52" s="37"/>
      <c r="B52" s="47" t="s">
        <v>178</v>
      </c>
      <c r="C52" s="5" t="s">
        <v>5</v>
      </c>
      <c r="D52" s="25">
        <v>9.31</v>
      </c>
    </row>
    <row r="53" spans="1:4" ht="31.5" x14ac:dyDescent="0.25">
      <c r="A53" s="37"/>
      <c r="B53" s="7" t="s">
        <v>179</v>
      </c>
      <c r="C53" s="5" t="s">
        <v>5</v>
      </c>
      <c r="D53" s="25">
        <v>0</v>
      </c>
    </row>
    <row r="54" spans="1:4" ht="15.75" customHeight="1" x14ac:dyDescent="0.25">
      <c r="A54" s="103" t="s">
        <v>99</v>
      </c>
      <c r="B54" s="104"/>
      <c r="C54" s="104"/>
      <c r="D54" s="105"/>
    </row>
    <row r="55" spans="1:4" ht="79.5" thickBot="1" x14ac:dyDescent="0.3">
      <c r="A55" s="40"/>
      <c r="B55" s="41" t="s">
        <v>99</v>
      </c>
      <c r="C55" s="27" t="s">
        <v>5</v>
      </c>
      <c r="D55" s="28" t="s">
        <v>286</v>
      </c>
    </row>
    <row r="56" spans="1:4" x14ac:dyDescent="0.25">
      <c r="A56" s="34">
        <v>5</v>
      </c>
      <c r="B56" s="35" t="s">
        <v>4</v>
      </c>
      <c r="C56" s="23" t="s">
        <v>5</v>
      </c>
      <c r="D56" s="36" t="s">
        <v>288</v>
      </c>
    </row>
    <row r="57" spans="1:4" x14ac:dyDescent="0.25">
      <c r="A57" s="37"/>
      <c r="B57" s="7" t="s">
        <v>91</v>
      </c>
      <c r="C57" s="5" t="s">
        <v>5</v>
      </c>
      <c r="D57" s="25" t="s">
        <v>262</v>
      </c>
    </row>
    <row r="58" spans="1:4" ht="31.5" x14ac:dyDescent="0.25">
      <c r="A58" s="37"/>
      <c r="B58" s="7" t="s">
        <v>92</v>
      </c>
      <c r="C58" s="5" t="s">
        <v>5</v>
      </c>
      <c r="D58" s="25" t="s">
        <v>252</v>
      </c>
    </row>
    <row r="59" spans="1:4" x14ac:dyDescent="0.25">
      <c r="A59" s="37"/>
      <c r="B59" s="3" t="s">
        <v>59</v>
      </c>
      <c r="C59" s="5" t="s">
        <v>5</v>
      </c>
      <c r="D59" s="25" t="s">
        <v>263</v>
      </c>
    </row>
    <row r="60" spans="1:4" x14ac:dyDescent="0.25">
      <c r="A60" s="37"/>
      <c r="B60" s="3" t="s">
        <v>93</v>
      </c>
      <c r="C60" s="5" t="s">
        <v>13</v>
      </c>
      <c r="D60" s="25">
        <v>0.92</v>
      </c>
    </row>
    <row r="61" spans="1:4" ht="63" x14ac:dyDescent="0.25">
      <c r="A61" s="37"/>
      <c r="B61" s="7" t="s">
        <v>94</v>
      </c>
      <c r="C61" s="5" t="s">
        <v>5</v>
      </c>
      <c r="D61" s="38" t="s">
        <v>257</v>
      </c>
    </row>
    <row r="62" spans="1:4" ht="31.5" x14ac:dyDescent="0.25">
      <c r="A62" s="37"/>
      <c r="B62" s="3" t="s">
        <v>95</v>
      </c>
      <c r="C62" s="5" t="s">
        <v>5</v>
      </c>
      <c r="D62" s="38" t="s">
        <v>254</v>
      </c>
    </row>
    <row r="63" spans="1:4" ht="63" x14ac:dyDescent="0.25">
      <c r="A63" s="37"/>
      <c r="B63" s="3" t="s">
        <v>96</v>
      </c>
      <c r="C63" s="5" t="s">
        <v>5</v>
      </c>
      <c r="D63" s="25" t="s">
        <v>291</v>
      </c>
    </row>
    <row r="64" spans="1:4" x14ac:dyDescent="0.25">
      <c r="A64" s="37"/>
      <c r="B64" s="7" t="s">
        <v>97</v>
      </c>
      <c r="C64" s="5" t="s">
        <v>5</v>
      </c>
      <c r="D64" s="39">
        <v>42186</v>
      </c>
    </row>
    <row r="65" spans="1:4" ht="63" x14ac:dyDescent="0.25">
      <c r="A65" s="37"/>
      <c r="B65" s="7" t="s">
        <v>178</v>
      </c>
      <c r="C65" s="5" t="s">
        <v>5</v>
      </c>
      <c r="D65" s="25" t="s">
        <v>281</v>
      </c>
    </row>
    <row r="66" spans="1:4" ht="76.5" x14ac:dyDescent="0.25">
      <c r="A66" s="37"/>
      <c r="B66" s="7" t="s">
        <v>179</v>
      </c>
      <c r="C66" s="5" t="s">
        <v>5</v>
      </c>
      <c r="D66" s="51" t="s">
        <v>282</v>
      </c>
    </row>
    <row r="67" spans="1:4" ht="15.75" customHeight="1" x14ac:dyDescent="0.25">
      <c r="A67" s="103" t="s">
        <v>99</v>
      </c>
      <c r="B67" s="104"/>
      <c r="C67" s="104"/>
      <c r="D67" s="105"/>
    </row>
    <row r="68" spans="1:4" ht="79.5" thickBot="1" x14ac:dyDescent="0.3">
      <c r="A68" s="40"/>
      <c r="B68" s="41" t="s">
        <v>99</v>
      </c>
      <c r="C68" s="27" t="s">
        <v>5</v>
      </c>
      <c r="D68" s="28" t="s">
        <v>286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7" t="s">
        <v>104</v>
      </c>
      <c r="B1" s="107"/>
      <c r="C1" s="107"/>
      <c r="D1" s="107"/>
    </row>
    <row r="2" spans="1:4" ht="26.25" x14ac:dyDescent="0.4">
      <c r="A2" s="43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17">
        <v>43555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274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274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99" t="s">
        <v>183</v>
      </c>
      <c r="B8" s="99"/>
      <c r="C8" s="99"/>
      <c r="D8" s="99"/>
    </row>
    <row r="9" spans="1:4" s="6" customFormat="1" ht="37.5" customHeight="1" x14ac:dyDescent="0.25">
      <c r="A9" s="100">
        <v>1</v>
      </c>
      <c r="B9" s="49" t="s">
        <v>184</v>
      </c>
      <c r="C9" s="23" t="s">
        <v>5</v>
      </c>
      <c r="D9" s="24" t="s">
        <v>275</v>
      </c>
    </row>
    <row r="10" spans="1:4" s="6" customFormat="1" ht="20.100000000000001" customHeight="1" x14ac:dyDescent="0.25">
      <c r="A10" s="101"/>
      <c r="B10" s="7" t="s">
        <v>185</v>
      </c>
      <c r="C10" s="5" t="s">
        <v>5</v>
      </c>
      <c r="D10" s="25">
        <v>3812064211</v>
      </c>
    </row>
    <row r="11" spans="1:4" s="6" customFormat="1" ht="40.5" customHeight="1" x14ac:dyDescent="0.25">
      <c r="A11" s="101"/>
      <c r="B11" s="7" t="s">
        <v>101</v>
      </c>
      <c r="C11" s="5" t="s">
        <v>5</v>
      </c>
      <c r="D11" s="25" t="s">
        <v>276</v>
      </c>
    </row>
    <row r="12" spans="1:4" s="6" customFormat="1" ht="20.100000000000001" customHeight="1" x14ac:dyDescent="0.25">
      <c r="A12" s="101"/>
      <c r="B12" s="7" t="s">
        <v>102</v>
      </c>
      <c r="C12" s="5" t="s">
        <v>5</v>
      </c>
      <c r="D12" s="17">
        <v>42309</v>
      </c>
    </row>
    <row r="13" spans="1:4" s="6" customFormat="1" ht="20.100000000000001" customHeight="1" thickBot="1" x14ac:dyDescent="0.3">
      <c r="A13" s="102"/>
      <c r="B13" s="41" t="s">
        <v>103</v>
      </c>
      <c r="C13" s="27" t="s">
        <v>13</v>
      </c>
      <c r="D13" s="28">
        <v>400</v>
      </c>
    </row>
  </sheetData>
  <mergeCells count="3"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I10" sqref="I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7" t="s">
        <v>109</v>
      </c>
      <c r="B1" s="97"/>
      <c r="C1" s="97"/>
      <c r="D1" s="97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17">
        <v>43555</v>
      </c>
    </row>
    <row r="5" spans="1:4" ht="20.100000000000001" customHeight="1" x14ac:dyDescent="0.25">
      <c r="A5" s="98" t="s">
        <v>105</v>
      </c>
      <c r="B5" s="98"/>
      <c r="C5" s="98"/>
      <c r="D5" s="98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8" t="s">
        <v>265</v>
      </c>
      <c r="C10" s="108"/>
      <c r="D10" s="108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7" t="s">
        <v>112</v>
      </c>
      <c r="B1" s="97"/>
      <c r="C1" s="97"/>
      <c r="D1" s="97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17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4" t="s">
        <v>342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18" t="s">
        <v>208</v>
      </c>
    </row>
    <row r="8" spans="1:8" x14ac:dyDescent="0.25">
      <c r="H8" s="1" t="s">
        <v>277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5"/>
  <sheetViews>
    <sheetView tabSelected="1" zoomScale="115" zoomScaleNormal="115" workbookViewId="0">
      <selection activeCell="D16" sqref="D16"/>
    </sheetView>
  </sheetViews>
  <sheetFormatPr defaultRowHeight="15.75" x14ac:dyDescent="0.25"/>
  <cols>
    <col min="1" max="1" width="6.85546875" style="54" customWidth="1"/>
    <col min="2" max="2" width="47.28515625" style="16" customWidth="1"/>
    <col min="3" max="3" width="18.42578125" style="1" customWidth="1"/>
    <col min="4" max="4" width="15.7109375" style="1" customWidth="1"/>
    <col min="5" max="5" width="21.28515625" style="1" customWidth="1"/>
    <col min="6" max="16384" width="9.140625" style="1"/>
  </cols>
  <sheetData>
    <row r="1" spans="1:5" ht="15.75" customHeight="1" x14ac:dyDescent="0.25">
      <c r="C1" s="121" t="s">
        <v>339</v>
      </c>
      <c r="D1" s="121"/>
      <c r="E1" s="55"/>
    </row>
    <row r="2" spans="1:5" ht="30.75" customHeight="1" x14ac:dyDescent="0.3">
      <c r="B2" s="52"/>
      <c r="C2" s="121"/>
      <c r="D2" s="121"/>
      <c r="E2" s="55"/>
    </row>
    <row r="3" spans="1:5" ht="78" customHeight="1" x14ac:dyDescent="0.3">
      <c r="B3" s="53" t="s">
        <v>292</v>
      </c>
      <c r="C3" s="121"/>
      <c r="D3" s="121"/>
      <c r="E3" s="55"/>
    </row>
    <row r="4" spans="1:5" ht="61.5" customHeight="1" x14ac:dyDescent="0.25">
      <c r="A4" s="122" t="s">
        <v>345</v>
      </c>
      <c r="B4" s="122"/>
      <c r="C4" s="122"/>
      <c r="D4" s="122"/>
      <c r="E4" s="56"/>
    </row>
    <row r="6" spans="1:5" ht="31.5" x14ac:dyDescent="0.25">
      <c r="A6" s="57" t="s">
        <v>0</v>
      </c>
      <c r="B6" s="58" t="s">
        <v>1</v>
      </c>
      <c r="C6" s="59" t="s">
        <v>2</v>
      </c>
      <c r="D6" s="59" t="s">
        <v>3</v>
      </c>
      <c r="E6" s="60"/>
    </row>
    <row r="7" spans="1:5" x14ac:dyDescent="0.25">
      <c r="A7" s="61">
        <v>1</v>
      </c>
      <c r="B7" s="62" t="s">
        <v>4</v>
      </c>
      <c r="C7" s="63" t="s">
        <v>5</v>
      </c>
      <c r="D7" s="64">
        <v>43555</v>
      </c>
      <c r="E7" s="60"/>
    </row>
    <row r="8" spans="1:5" x14ac:dyDescent="0.25">
      <c r="A8" s="61">
        <v>2</v>
      </c>
      <c r="B8" s="62" t="s">
        <v>113</v>
      </c>
      <c r="C8" s="63" t="s">
        <v>5</v>
      </c>
      <c r="D8" s="65">
        <v>43101</v>
      </c>
      <c r="E8" s="60"/>
    </row>
    <row r="9" spans="1:5" x14ac:dyDescent="0.25">
      <c r="A9" s="61">
        <v>3</v>
      </c>
      <c r="B9" s="62" t="s">
        <v>114</v>
      </c>
      <c r="C9" s="63" t="s">
        <v>5</v>
      </c>
      <c r="D9" s="65">
        <v>43465</v>
      </c>
      <c r="E9" s="60"/>
    </row>
    <row r="10" spans="1:5" ht="32.25" customHeight="1" x14ac:dyDescent="0.25">
      <c r="A10" s="118" t="s">
        <v>186</v>
      </c>
      <c r="B10" s="118"/>
      <c r="C10" s="118"/>
      <c r="D10" s="118"/>
      <c r="E10" s="60"/>
    </row>
    <row r="11" spans="1:5" ht="31.5" x14ac:dyDescent="0.25">
      <c r="A11" s="61">
        <v>4</v>
      </c>
      <c r="B11" s="66" t="s">
        <v>115</v>
      </c>
      <c r="C11" s="63" t="s">
        <v>13</v>
      </c>
      <c r="D11" s="63"/>
      <c r="E11" s="60"/>
    </row>
    <row r="12" spans="1:5" x14ac:dyDescent="0.25">
      <c r="A12" s="61">
        <v>5</v>
      </c>
      <c r="B12" s="67" t="s">
        <v>125</v>
      </c>
      <c r="C12" s="63" t="s">
        <v>13</v>
      </c>
      <c r="D12" s="63">
        <v>0</v>
      </c>
      <c r="E12" s="60"/>
    </row>
    <row r="13" spans="1:5" x14ac:dyDescent="0.25">
      <c r="A13" s="61">
        <v>6</v>
      </c>
      <c r="B13" s="67" t="s">
        <v>126</v>
      </c>
      <c r="C13" s="63" t="s">
        <v>13</v>
      </c>
      <c r="D13" s="68">
        <v>14634.8</v>
      </c>
      <c r="E13" s="60"/>
    </row>
    <row r="14" spans="1:5" ht="34.5" customHeight="1" x14ac:dyDescent="0.25">
      <c r="A14" s="61">
        <v>7</v>
      </c>
      <c r="B14" s="66" t="s">
        <v>187</v>
      </c>
      <c r="C14" s="63" t="s">
        <v>13</v>
      </c>
      <c r="D14" s="68">
        <f>D15+D16</f>
        <v>186004.08000000002</v>
      </c>
      <c r="E14" s="60"/>
    </row>
    <row r="15" spans="1:5" x14ac:dyDescent="0.25">
      <c r="A15" s="61">
        <v>8</v>
      </c>
      <c r="B15" s="67" t="s">
        <v>127</v>
      </c>
      <c r="C15" s="63" t="s">
        <v>13</v>
      </c>
      <c r="D15" s="69">
        <v>128694.24</v>
      </c>
      <c r="E15" s="60"/>
    </row>
    <row r="16" spans="1:5" x14ac:dyDescent="0.25">
      <c r="A16" s="61">
        <v>9</v>
      </c>
      <c r="B16" s="67" t="s">
        <v>128</v>
      </c>
      <c r="C16" s="63" t="s">
        <v>13</v>
      </c>
      <c r="D16" s="69">
        <v>57309.84</v>
      </c>
      <c r="E16" s="60"/>
    </row>
    <row r="17" spans="1:5" x14ac:dyDescent="0.25">
      <c r="A17" s="61">
        <v>10</v>
      </c>
      <c r="B17" s="66" t="s">
        <v>116</v>
      </c>
      <c r="C17" s="63" t="s">
        <v>13</v>
      </c>
      <c r="D17" s="68">
        <f>D18+D21+D23</f>
        <v>165327.07</v>
      </c>
      <c r="E17" s="60"/>
    </row>
    <row r="18" spans="1:5" x14ac:dyDescent="0.25">
      <c r="A18" s="61">
        <v>11</v>
      </c>
      <c r="B18" s="67" t="s">
        <v>188</v>
      </c>
      <c r="C18" s="63" t="s">
        <v>13</v>
      </c>
      <c r="D18" s="63">
        <f>D19+D20</f>
        <v>165327.07</v>
      </c>
      <c r="E18" s="70">
        <f>D46+D50</f>
        <v>159761.7432</v>
      </c>
    </row>
    <row r="19" spans="1:5" x14ac:dyDescent="0.25">
      <c r="A19" s="61"/>
      <c r="B19" s="67" t="s">
        <v>293</v>
      </c>
      <c r="C19" s="63"/>
      <c r="D19" s="126">
        <v>122937.47</v>
      </c>
      <c r="E19" s="60"/>
    </row>
    <row r="20" spans="1:5" x14ac:dyDescent="0.25">
      <c r="A20" s="61"/>
      <c r="B20" s="67" t="s">
        <v>294</v>
      </c>
      <c r="C20" s="63"/>
      <c r="D20" s="126">
        <v>42389.599999999999</v>
      </c>
      <c r="E20" s="60"/>
    </row>
    <row r="21" spans="1:5" x14ac:dyDescent="0.25">
      <c r="A21" s="61">
        <v>12</v>
      </c>
      <c r="B21" s="67" t="s">
        <v>189</v>
      </c>
      <c r="C21" s="63" t="s">
        <v>13</v>
      </c>
      <c r="D21" s="63">
        <v>0</v>
      </c>
      <c r="E21" s="60"/>
    </row>
    <row r="22" spans="1:5" x14ac:dyDescent="0.25">
      <c r="A22" s="61">
        <v>13</v>
      </c>
      <c r="B22" s="67" t="s">
        <v>129</v>
      </c>
      <c r="C22" s="63" t="s">
        <v>13</v>
      </c>
      <c r="D22" s="63">
        <v>0</v>
      </c>
      <c r="E22" s="60"/>
    </row>
    <row r="23" spans="1:5" ht="31.5" x14ac:dyDescent="0.25">
      <c r="A23" s="61">
        <v>14</v>
      </c>
      <c r="B23" s="67" t="s">
        <v>130</v>
      </c>
      <c r="C23" s="63" t="s">
        <v>13</v>
      </c>
      <c r="D23" s="63">
        <v>0</v>
      </c>
      <c r="E23" s="60"/>
    </row>
    <row r="24" spans="1:5" x14ac:dyDescent="0.25">
      <c r="A24" s="61">
        <v>15</v>
      </c>
      <c r="B24" s="67" t="s">
        <v>131</v>
      </c>
      <c r="C24" s="63" t="s">
        <v>13</v>
      </c>
      <c r="D24" s="63">
        <v>0</v>
      </c>
      <c r="E24" s="60"/>
    </row>
    <row r="25" spans="1:5" x14ac:dyDescent="0.25">
      <c r="A25" s="61">
        <v>16</v>
      </c>
      <c r="B25" s="72" t="s">
        <v>117</v>
      </c>
      <c r="C25" s="71" t="s">
        <v>13</v>
      </c>
      <c r="D25" s="69">
        <f>D18</f>
        <v>165327.07</v>
      </c>
      <c r="E25" s="60"/>
    </row>
    <row r="26" spans="1:5" ht="31.5" x14ac:dyDescent="0.25">
      <c r="A26" s="61">
        <v>17</v>
      </c>
      <c r="B26" s="66" t="s">
        <v>118</v>
      </c>
      <c r="C26" s="63" t="s">
        <v>13</v>
      </c>
      <c r="D26" s="68">
        <v>0</v>
      </c>
      <c r="E26" s="60"/>
    </row>
    <row r="27" spans="1:5" x14ac:dyDescent="0.25">
      <c r="A27" s="61">
        <v>18</v>
      </c>
      <c r="B27" s="67" t="s">
        <v>123</v>
      </c>
      <c r="C27" s="63" t="s">
        <v>13</v>
      </c>
      <c r="D27" s="63"/>
      <c r="E27" s="60"/>
    </row>
    <row r="28" spans="1:5" x14ac:dyDescent="0.25">
      <c r="A28" s="61">
        <v>19</v>
      </c>
      <c r="B28" s="67" t="s">
        <v>124</v>
      </c>
      <c r="C28" s="63" t="s">
        <v>13</v>
      </c>
      <c r="D28" s="68">
        <v>22955.14</v>
      </c>
      <c r="E28" s="60"/>
    </row>
    <row r="29" spans="1:5" ht="38.25" customHeight="1" x14ac:dyDescent="0.25">
      <c r="A29" s="119" t="s">
        <v>295</v>
      </c>
      <c r="B29" s="119"/>
      <c r="C29" s="119"/>
      <c r="D29" s="119"/>
      <c r="E29" s="60"/>
    </row>
    <row r="30" spans="1:5" ht="63" x14ac:dyDescent="0.25">
      <c r="A30" s="73">
        <v>20</v>
      </c>
      <c r="B30" s="74" t="s">
        <v>296</v>
      </c>
      <c r="C30" s="74" t="s">
        <v>297</v>
      </c>
      <c r="D30" s="74" t="s">
        <v>298</v>
      </c>
      <c r="E30" s="60"/>
    </row>
    <row r="31" spans="1:5" x14ac:dyDescent="0.25">
      <c r="A31" s="76" t="s">
        <v>299</v>
      </c>
      <c r="B31" s="75" t="s">
        <v>346</v>
      </c>
      <c r="C31" s="74"/>
      <c r="D31" s="74">
        <v>19490.939999999999</v>
      </c>
      <c r="E31" s="60"/>
    </row>
    <row r="32" spans="1:5" x14ac:dyDescent="0.25">
      <c r="A32" s="76" t="s">
        <v>301</v>
      </c>
      <c r="B32" s="123" t="s">
        <v>347</v>
      </c>
      <c r="C32" s="124"/>
      <c r="D32" s="125"/>
      <c r="E32" s="60"/>
    </row>
    <row r="33" spans="1:5" x14ac:dyDescent="0.25">
      <c r="A33" s="76" t="s">
        <v>304</v>
      </c>
      <c r="B33" s="73" t="s">
        <v>300</v>
      </c>
      <c r="C33" s="74" t="s">
        <v>343</v>
      </c>
      <c r="D33" s="77">
        <f>12*2550</f>
        <v>30600</v>
      </c>
      <c r="E33" s="78"/>
    </row>
    <row r="34" spans="1:5" x14ac:dyDescent="0.25">
      <c r="A34" s="76" t="s">
        <v>305</v>
      </c>
      <c r="B34" s="73" t="s">
        <v>302</v>
      </c>
      <c r="C34" s="74" t="s">
        <v>303</v>
      </c>
      <c r="D34" s="77">
        <f>12*1155</f>
        <v>13860</v>
      </c>
      <c r="E34" s="78"/>
    </row>
    <row r="35" spans="1:5" x14ac:dyDescent="0.25">
      <c r="A35" s="76" t="s">
        <v>307</v>
      </c>
      <c r="B35" s="79" t="s">
        <v>306</v>
      </c>
      <c r="C35" s="80" t="s">
        <v>268</v>
      </c>
      <c r="D35" s="77">
        <f>1160.6*0.67*12</f>
        <v>9331.2240000000002</v>
      </c>
      <c r="E35" s="78"/>
    </row>
    <row r="36" spans="1:5" ht="64.5" customHeight="1" x14ac:dyDescent="0.25">
      <c r="A36" s="76" t="s">
        <v>310</v>
      </c>
      <c r="B36" s="79" t="s">
        <v>308</v>
      </c>
      <c r="C36" s="74" t="s">
        <v>309</v>
      </c>
      <c r="D36" s="77">
        <f>15236/10*12</f>
        <v>18283.199999999997</v>
      </c>
      <c r="E36" s="78"/>
    </row>
    <row r="37" spans="1:5" ht="47.25" x14ac:dyDescent="0.25">
      <c r="A37" s="76" t="s">
        <v>312</v>
      </c>
      <c r="B37" s="79" t="s">
        <v>311</v>
      </c>
      <c r="C37" s="80" t="s">
        <v>249</v>
      </c>
      <c r="D37" s="77">
        <f>1166.6*0.34*12</f>
        <v>4759.7280000000001</v>
      </c>
      <c r="E37" s="77"/>
    </row>
    <row r="38" spans="1:5" ht="94.5" x14ac:dyDescent="0.25">
      <c r="A38" s="76" t="s">
        <v>314</v>
      </c>
      <c r="B38" s="79" t="s">
        <v>313</v>
      </c>
      <c r="C38" s="80" t="s">
        <v>249</v>
      </c>
      <c r="D38" s="81">
        <f>29758.36/12*12</f>
        <v>29758.36</v>
      </c>
      <c r="E38" s="78"/>
    </row>
    <row r="39" spans="1:5" ht="64.5" customHeight="1" x14ac:dyDescent="0.25">
      <c r="A39" s="76" t="s">
        <v>317</v>
      </c>
      <c r="B39" s="73" t="s">
        <v>315</v>
      </c>
      <c r="C39" s="74" t="s">
        <v>316</v>
      </c>
      <c r="D39" s="77">
        <f>1700*2</f>
        <v>3400</v>
      </c>
      <c r="E39" s="82"/>
    </row>
    <row r="40" spans="1:5" ht="31.5" x14ac:dyDescent="0.25">
      <c r="A40" s="76" t="s">
        <v>319</v>
      </c>
      <c r="B40" s="79" t="s">
        <v>340</v>
      </c>
      <c r="C40" s="74" t="s">
        <v>318</v>
      </c>
      <c r="D40" s="77">
        <v>1896.6</v>
      </c>
      <c r="E40" s="78"/>
    </row>
    <row r="41" spans="1:5" ht="18" customHeight="1" x14ac:dyDescent="0.25">
      <c r="A41" s="76" t="s">
        <v>322</v>
      </c>
      <c r="B41" s="83" t="s">
        <v>320</v>
      </c>
      <c r="C41" s="80" t="s">
        <v>321</v>
      </c>
      <c r="D41" s="81">
        <v>956.3</v>
      </c>
      <c r="E41" s="78"/>
    </row>
    <row r="42" spans="1:5" ht="35.25" customHeight="1" x14ac:dyDescent="0.25">
      <c r="A42" s="76" t="s">
        <v>324</v>
      </c>
      <c r="B42" s="83" t="s">
        <v>323</v>
      </c>
      <c r="C42" s="80"/>
      <c r="D42" s="81">
        <v>3958.9</v>
      </c>
      <c r="E42" s="82"/>
    </row>
    <row r="43" spans="1:5" ht="18" customHeight="1" x14ac:dyDescent="0.25">
      <c r="A43" s="76" t="s">
        <v>326</v>
      </c>
      <c r="B43" s="83" t="s">
        <v>325</v>
      </c>
      <c r="C43" s="80" t="s">
        <v>337</v>
      </c>
      <c r="D43" s="81">
        <v>420</v>
      </c>
      <c r="E43" s="78"/>
    </row>
    <row r="44" spans="1:5" ht="18.75" customHeight="1" x14ac:dyDescent="0.25">
      <c r="A44" s="76" t="s">
        <v>327</v>
      </c>
      <c r="B44" s="79" t="s">
        <v>328</v>
      </c>
      <c r="C44" s="80" t="s">
        <v>351</v>
      </c>
      <c r="D44" s="81">
        <f>1700*2</f>
        <v>3400</v>
      </c>
      <c r="E44" s="78"/>
    </row>
    <row r="45" spans="1:5" ht="19.5" customHeight="1" x14ac:dyDescent="0.25">
      <c r="A45" s="76" t="s">
        <v>355</v>
      </c>
      <c r="B45" s="84" t="s">
        <v>332</v>
      </c>
      <c r="C45" s="85">
        <v>0.1</v>
      </c>
      <c r="D45" s="81">
        <f>0.1*SUM(D33:D44)</f>
        <v>12062.431200000001</v>
      </c>
      <c r="E45" s="60"/>
    </row>
    <row r="46" spans="1:5" ht="27" customHeight="1" x14ac:dyDescent="0.25">
      <c r="A46" s="76" t="s">
        <v>329</v>
      </c>
      <c r="B46" s="86" t="s">
        <v>348</v>
      </c>
      <c r="C46" s="87"/>
      <c r="D46" s="88">
        <f>SUM(D33:D45)</f>
        <v>132686.7432</v>
      </c>
      <c r="E46" s="60"/>
    </row>
    <row r="47" spans="1:5" ht="36.75" customHeight="1" x14ac:dyDescent="0.25">
      <c r="A47" s="76" t="s">
        <v>330</v>
      </c>
      <c r="B47" s="86" t="s">
        <v>349</v>
      </c>
      <c r="C47" s="87"/>
      <c r="D47" s="88">
        <f>D19-D46</f>
        <v>-9749.273199999996</v>
      </c>
      <c r="E47" s="60"/>
    </row>
    <row r="48" spans="1:5" ht="21.75" customHeight="1" x14ac:dyDescent="0.25">
      <c r="A48" s="76" t="s">
        <v>331</v>
      </c>
      <c r="B48" s="127" t="s">
        <v>350</v>
      </c>
      <c r="C48" s="128"/>
      <c r="D48" s="129"/>
      <c r="E48" s="60"/>
    </row>
    <row r="49" spans="1:5" ht="36.75" customHeight="1" x14ac:dyDescent="0.25">
      <c r="A49" s="76" t="s">
        <v>333</v>
      </c>
      <c r="B49" s="84" t="s">
        <v>352</v>
      </c>
      <c r="C49" s="130"/>
      <c r="D49" s="131">
        <v>27075</v>
      </c>
      <c r="E49" s="60"/>
    </row>
    <row r="50" spans="1:5" ht="36.75" customHeight="1" x14ac:dyDescent="0.25">
      <c r="A50" s="76" t="s">
        <v>334</v>
      </c>
      <c r="B50" s="132" t="s">
        <v>353</v>
      </c>
      <c r="C50" s="133"/>
      <c r="D50" s="134">
        <f>SUM(D49)</f>
        <v>27075</v>
      </c>
      <c r="E50" s="60"/>
    </row>
    <row r="51" spans="1:5" ht="36.75" customHeight="1" x14ac:dyDescent="0.25">
      <c r="A51" s="76" t="s">
        <v>356</v>
      </c>
      <c r="B51" s="132" t="s">
        <v>354</v>
      </c>
      <c r="C51" s="133"/>
      <c r="D51" s="135">
        <f>D20-D50</f>
        <v>15314.599999999999</v>
      </c>
      <c r="E51" s="60"/>
    </row>
    <row r="52" spans="1:5" ht="33.75" customHeight="1" x14ac:dyDescent="0.25">
      <c r="A52" s="120" t="s">
        <v>190</v>
      </c>
      <c r="B52" s="120"/>
      <c r="C52" s="120"/>
      <c r="D52" s="120"/>
      <c r="E52" s="60"/>
    </row>
    <row r="53" spans="1:5" x14ac:dyDescent="0.25">
      <c r="A53" s="61">
        <v>21</v>
      </c>
      <c r="B53" s="89" t="s">
        <v>191</v>
      </c>
      <c r="C53" s="63" t="s">
        <v>6</v>
      </c>
      <c r="D53" s="74">
        <v>0</v>
      </c>
      <c r="E53" s="60"/>
    </row>
    <row r="54" spans="1:5" x14ac:dyDescent="0.25">
      <c r="A54" s="61">
        <v>22</v>
      </c>
      <c r="B54" s="89" t="s">
        <v>192</v>
      </c>
      <c r="C54" s="63" t="s">
        <v>6</v>
      </c>
      <c r="D54" s="74">
        <v>0</v>
      </c>
      <c r="E54" s="60"/>
    </row>
    <row r="55" spans="1:5" ht="31.5" x14ac:dyDescent="0.25">
      <c r="A55" s="61">
        <v>23</v>
      </c>
      <c r="B55" s="89" t="s">
        <v>193</v>
      </c>
      <c r="C55" s="63" t="s">
        <v>6</v>
      </c>
      <c r="D55" s="74">
        <v>0</v>
      </c>
      <c r="E55" s="60"/>
    </row>
    <row r="56" spans="1:5" x14ac:dyDescent="0.25">
      <c r="A56" s="61">
        <v>24</v>
      </c>
      <c r="B56" s="89" t="s">
        <v>194</v>
      </c>
      <c r="C56" s="63" t="s">
        <v>13</v>
      </c>
      <c r="D56" s="74">
        <v>0</v>
      </c>
      <c r="E56" s="60"/>
    </row>
    <row r="57" spans="1:5" ht="33.75" customHeight="1" x14ac:dyDescent="0.25">
      <c r="A57" s="109" t="s">
        <v>119</v>
      </c>
      <c r="B57" s="109"/>
      <c r="C57" s="109"/>
      <c r="D57" s="109"/>
      <c r="E57" s="60"/>
    </row>
    <row r="58" spans="1:5" ht="31.5" x14ac:dyDescent="0.25">
      <c r="A58" s="61">
        <v>25</v>
      </c>
      <c r="B58" s="90" t="s">
        <v>120</v>
      </c>
      <c r="C58" s="63" t="s">
        <v>13</v>
      </c>
      <c r="D58" s="77"/>
      <c r="E58" s="60"/>
    </row>
    <row r="59" spans="1:5" x14ac:dyDescent="0.25">
      <c r="A59" s="61">
        <v>26</v>
      </c>
      <c r="B59" s="89" t="s">
        <v>125</v>
      </c>
      <c r="C59" s="63" t="s">
        <v>13</v>
      </c>
      <c r="D59" s="77">
        <v>0</v>
      </c>
      <c r="E59" s="60"/>
    </row>
    <row r="60" spans="1:5" x14ac:dyDescent="0.25">
      <c r="A60" s="61">
        <v>27</v>
      </c>
      <c r="B60" s="89" t="s">
        <v>126</v>
      </c>
      <c r="C60" s="63" t="s">
        <v>13</v>
      </c>
      <c r="D60" s="77">
        <v>0</v>
      </c>
      <c r="E60" s="60"/>
    </row>
    <row r="61" spans="1:5" ht="31.5" x14ac:dyDescent="0.25">
      <c r="A61" s="61">
        <v>28</v>
      </c>
      <c r="B61" s="90" t="s">
        <v>121</v>
      </c>
      <c r="C61" s="63" t="s">
        <v>13</v>
      </c>
      <c r="D61" s="77"/>
      <c r="E61" s="60"/>
    </row>
    <row r="62" spans="1:5" x14ac:dyDescent="0.25">
      <c r="A62" s="61">
        <v>29</v>
      </c>
      <c r="B62" s="89" t="s">
        <v>125</v>
      </c>
      <c r="C62" s="63" t="s">
        <v>13</v>
      </c>
      <c r="D62" s="77">
        <v>0</v>
      </c>
      <c r="E62" s="60"/>
    </row>
    <row r="63" spans="1:5" x14ac:dyDescent="0.25">
      <c r="A63" s="61">
        <v>30</v>
      </c>
      <c r="B63" s="89" t="s">
        <v>126</v>
      </c>
      <c r="C63" s="63" t="s">
        <v>13</v>
      </c>
      <c r="D63" s="77">
        <v>469939.14</v>
      </c>
      <c r="E63" s="60"/>
    </row>
    <row r="64" spans="1:5" ht="42.75" customHeight="1" x14ac:dyDescent="0.25">
      <c r="A64" s="109" t="s">
        <v>195</v>
      </c>
      <c r="B64" s="109"/>
      <c r="C64" s="109"/>
      <c r="D64" s="109"/>
      <c r="E64" s="60"/>
    </row>
    <row r="65" spans="1:5" ht="31.5" x14ac:dyDescent="0.25">
      <c r="A65" s="110">
        <v>31</v>
      </c>
      <c r="B65" s="90" t="s">
        <v>91</v>
      </c>
      <c r="C65" s="63" t="s">
        <v>5</v>
      </c>
      <c r="D65" s="74" t="s">
        <v>261</v>
      </c>
      <c r="E65" s="74" t="s">
        <v>251</v>
      </c>
    </row>
    <row r="66" spans="1:5" x14ac:dyDescent="0.25">
      <c r="A66" s="111"/>
      <c r="B66" s="90" t="s">
        <v>59</v>
      </c>
      <c r="C66" s="63" t="s">
        <v>5</v>
      </c>
      <c r="D66" s="74" t="s">
        <v>246</v>
      </c>
      <c r="E66" s="74" t="s">
        <v>246</v>
      </c>
    </row>
    <row r="67" spans="1:5" x14ac:dyDescent="0.25">
      <c r="A67" s="111"/>
      <c r="B67" s="90" t="s">
        <v>122</v>
      </c>
      <c r="C67" s="63" t="s">
        <v>98</v>
      </c>
      <c r="D67" s="74" t="e">
        <f>E67+#REF!</f>
        <v>#REF!</v>
      </c>
      <c r="E67" s="74">
        <v>2508.9699999999998</v>
      </c>
    </row>
    <row r="68" spans="1:5" x14ac:dyDescent="0.25">
      <c r="A68" s="111"/>
      <c r="B68" s="90" t="s">
        <v>196</v>
      </c>
      <c r="C68" s="63" t="s">
        <v>13</v>
      </c>
      <c r="D68" s="91">
        <v>32450.54</v>
      </c>
      <c r="E68" s="74">
        <v>30295.93</v>
      </c>
    </row>
    <row r="69" spans="1:5" x14ac:dyDescent="0.25">
      <c r="A69" s="111"/>
      <c r="B69" s="89" t="s">
        <v>197</v>
      </c>
      <c r="C69" s="63" t="s">
        <v>13</v>
      </c>
      <c r="D69" s="92">
        <v>25101.35</v>
      </c>
      <c r="E69" s="92">
        <v>23434.69</v>
      </c>
    </row>
    <row r="70" spans="1:5" x14ac:dyDescent="0.25">
      <c r="A70" s="111"/>
      <c r="B70" s="89" t="s">
        <v>198</v>
      </c>
      <c r="C70" s="63" t="s">
        <v>13</v>
      </c>
      <c r="D70" s="92">
        <f>D68-D69</f>
        <v>7349.1900000000023</v>
      </c>
      <c r="E70" s="92">
        <f>E68-E69</f>
        <v>6861.2400000000016</v>
      </c>
    </row>
    <row r="71" spans="1:5" ht="48" customHeight="1" x14ac:dyDescent="0.25">
      <c r="A71" s="111"/>
      <c r="B71" s="89" t="s">
        <v>201</v>
      </c>
      <c r="C71" s="63" t="s">
        <v>13</v>
      </c>
      <c r="D71" s="116" t="s">
        <v>338</v>
      </c>
      <c r="E71" s="117"/>
    </row>
    <row r="72" spans="1:5" ht="43.5" customHeight="1" x14ac:dyDescent="0.25">
      <c r="A72" s="111"/>
      <c r="B72" s="89" t="s">
        <v>200</v>
      </c>
      <c r="C72" s="63" t="s">
        <v>13</v>
      </c>
      <c r="D72" s="116" t="s">
        <v>338</v>
      </c>
      <c r="E72" s="117"/>
    </row>
    <row r="73" spans="1:5" ht="44.25" customHeight="1" x14ac:dyDescent="0.25">
      <c r="A73" s="111"/>
      <c r="B73" s="89" t="s">
        <v>199</v>
      </c>
      <c r="C73" s="63" t="s">
        <v>13</v>
      </c>
      <c r="D73" s="116" t="s">
        <v>338</v>
      </c>
      <c r="E73" s="117"/>
    </row>
    <row r="74" spans="1:5" ht="47.25" x14ac:dyDescent="0.25">
      <c r="A74" s="112"/>
      <c r="B74" s="90" t="s">
        <v>202</v>
      </c>
      <c r="C74" s="63" t="s">
        <v>13</v>
      </c>
      <c r="D74" s="91">
        <v>0</v>
      </c>
      <c r="E74" s="74">
        <v>0</v>
      </c>
    </row>
    <row r="75" spans="1:5" x14ac:dyDescent="0.25">
      <c r="A75" s="113" t="s">
        <v>203</v>
      </c>
      <c r="B75" s="114"/>
      <c r="C75" s="114"/>
      <c r="D75" s="115"/>
      <c r="E75" s="60"/>
    </row>
    <row r="76" spans="1:5" x14ac:dyDescent="0.25">
      <c r="A76" s="61">
        <v>32</v>
      </c>
      <c r="B76" s="89" t="s">
        <v>191</v>
      </c>
      <c r="C76" s="63" t="s">
        <v>6</v>
      </c>
      <c r="D76" s="92">
        <v>0</v>
      </c>
      <c r="E76" s="60"/>
    </row>
    <row r="77" spans="1:5" x14ac:dyDescent="0.25">
      <c r="A77" s="61">
        <v>33</v>
      </c>
      <c r="B77" s="89" t="s">
        <v>192</v>
      </c>
      <c r="C77" s="63" t="s">
        <v>6</v>
      </c>
      <c r="D77" s="74">
        <v>0</v>
      </c>
      <c r="E77" s="60"/>
    </row>
    <row r="78" spans="1:5" ht="31.5" x14ac:dyDescent="0.25">
      <c r="A78" s="61">
        <v>34</v>
      </c>
      <c r="B78" s="89" t="s">
        <v>193</v>
      </c>
      <c r="C78" s="63" t="s">
        <v>6</v>
      </c>
      <c r="D78" s="93">
        <v>0</v>
      </c>
      <c r="E78" s="60"/>
    </row>
    <row r="79" spans="1:5" x14ac:dyDescent="0.25">
      <c r="A79" s="61">
        <v>35</v>
      </c>
      <c r="B79" s="89" t="s">
        <v>194</v>
      </c>
      <c r="C79" s="63" t="s">
        <v>13</v>
      </c>
      <c r="D79" s="74">
        <v>0</v>
      </c>
      <c r="E79" s="60"/>
    </row>
    <row r="80" spans="1:5" x14ac:dyDescent="0.25">
      <c r="A80" s="113" t="s">
        <v>204</v>
      </c>
      <c r="B80" s="114"/>
      <c r="C80" s="114"/>
      <c r="D80" s="115"/>
      <c r="E80" s="60"/>
    </row>
    <row r="81" spans="1:5" ht="31.5" x14ac:dyDescent="0.25">
      <c r="A81" s="61">
        <v>36</v>
      </c>
      <c r="B81" s="89" t="s">
        <v>205</v>
      </c>
      <c r="C81" s="63" t="s">
        <v>6</v>
      </c>
      <c r="D81" s="74">
        <v>0</v>
      </c>
      <c r="E81" s="60"/>
    </row>
    <row r="82" spans="1:5" x14ac:dyDescent="0.25">
      <c r="A82" s="61">
        <v>37</v>
      </c>
      <c r="B82" s="89" t="s">
        <v>206</v>
      </c>
      <c r="C82" s="63" t="s">
        <v>6</v>
      </c>
      <c r="D82" s="74">
        <v>0</v>
      </c>
      <c r="E82" s="60"/>
    </row>
    <row r="83" spans="1:5" ht="31.5" x14ac:dyDescent="0.25">
      <c r="A83" s="61">
        <v>38</v>
      </c>
      <c r="B83" s="89" t="s">
        <v>207</v>
      </c>
      <c r="C83" s="63" t="s">
        <v>13</v>
      </c>
      <c r="D83" s="93">
        <v>0</v>
      </c>
      <c r="E83" s="60"/>
    </row>
    <row r="84" spans="1:5" x14ac:dyDescent="0.25">
      <c r="B84" s="1"/>
    </row>
    <row r="85" spans="1:5" x14ac:dyDescent="0.25">
      <c r="B85" s="1" t="s">
        <v>335</v>
      </c>
      <c r="D85" s="1" t="s">
        <v>336</v>
      </c>
    </row>
  </sheetData>
  <mergeCells count="15">
    <mergeCell ref="A10:D10"/>
    <mergeCell ref="A29:D29"/>
    <mergeCell ref="A52:D52"/>
    <mergeCell ref="C1:D3"/>
    <mergeCell ref="A4:D4"/>
    <mergeCell ref="B32:D32"/>
    <mergeCell ref="B48:D48"/>
    <mergeCell ref="A57:D57"/>
    <mergeCell ref="A64:D64"/>
    <mergeCell ref="A65:A74"/>
    <mergeCell ref="A75:D75"/>
    <mergeCell ref="A80:D80"/>
    <mergeCell ref="D73:E73"/>
    <mergeCell ref="D71:E71"/>
    <mergeCell ref="D72:E72"/>
  </mergeCells>
  <pageMargins left="0.70866141732283472" right="0.70866141732283472" top="0.31496062992125984" bottom="0.31496062992125984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2019-04-16T03:30:11Z</dcterms:modified>
</cp:coreProperties>
</file>