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0" i="12" l="1"/>
  <c r="D59" i="12"/>
  <c r="D46" i="12" l="1"/>
  <c r="D28" i="12"/>
  <c r="D20" i="12"/>
  <c r="D19" i="12"/>
  <c r="D16" i="12"/>
  <c r="D15" i="12"/>
  <c r="D13" i="12"/>
  <c r="D78" i="12" l="1"/>
  <c r="D77" i="12"/>
  <c r="D76" i="12"/>
  <c r="D35" i="12"/>
  <c r="D34" i="12"/>
  <c r="G79" i="12" l="1"/>
  <c r="E79" i="12"/>
  <c r="D33" i="12"/>
  <c r="D18" i="12"/>
  <c r="D14" i="12"/>
  <c r="D51" i="12" l="1"/>
  <c r="D25" i="12"/>
  <c r="F79" i="12"/>
  <c r="D79" i="12"/>
  <c r="D52" i="12" l="1"/>
  <c r="D53" i="12" s="1"/>
  <c r="D30" i="5"/>
  <c r="D28" i="5" l="1"/>
</calcChain>
</file>

<file path=xl/sharedStrings.xml><?xml version="1.0" encoding="utf-8"?>
<sst xmlns="http://schemas.openxmlformats.org/spreadsheetml/2006/main" count="961" uniqueCount="372">
  <si>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</si>
  <si>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</si>
  <si>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</si>
  <si>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</si>
  <si>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</si>
  <si>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</si>
  <si>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</si>
  <si>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</si>
  <si>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</si>
  <si>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</si>
  <si>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</si>
  <si>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</si>
  <si>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</si>
  <si>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</si>
  <si>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</si>
  <si>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</si>
  <si>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</si>
  <si>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</si>
  <si>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</si>
  <si>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</si>
  <si>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</si>
  <si>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</si>
  <si>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</si>
  <si>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</si>
  <si>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</si>
  <si>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</si>
  <si>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</si>
  <si>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</si>
  <si>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</si>
  <si>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</si>
  <si>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</si>
  <si>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</si>
  <si>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</si>
  <si>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</si>
  <si>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</si>
  <si>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</si>
  <si>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</si>
  <si>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</si>
  <si>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</si>
  <si>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</si>
  <si>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</si>
  <si>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</si>
  <si>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</si>
  <si>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</si>
  <si>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</si>
  <si>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</si>
  <si>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</si>
  <si>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</si>
  <si>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</si>
  <si>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</si>
  <si>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</si>
  <si>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</si>
  <si>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</si>
  <si>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</si>
  <si>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</si>
  <si>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</si>
  <si>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</si>
  <si>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</si>
  <si>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</si>
  <si>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</si>
  <si>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</si>
  <si>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</si>
  <si>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</si>
  <si>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</si>
  <si>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</si>
  <si>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</si>
  <si>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</si>
  <si>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</si>
  <si>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</si>
  <si>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</si>
  <si>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</si>
  <si>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</si>
  <si>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</si>
  <si>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</si>
  <si>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</si>
  <si>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</si>
  <si>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</si>
  <si>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</si>
  <si>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</si>
  <si>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</si>
  <si>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</si>
  <si>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</si>
  <si>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</si>
  <si>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</si>
  <si>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</si>
  <si>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</si>
  <si>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</si>
  <si>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</si>
  <si>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</si>
  <si>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</si>
  <si>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</si>
  <si>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</si>
  <si>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</si>
  <si>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</si>
  <si>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</si>
  <si>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</si>
  <si>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</si>
  <si>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</si>
  <si>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</si>
  <si>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</si>
  <si>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</si>
  <si>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</si>
  <si>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</si>
  <si>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</si>
  <si>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</si>
  <si>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</si>
  <si>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</si>
  <si>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</si>
  <si>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</si>
  <si>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</si>
  <si>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</si>
  <si>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</si>
  <si>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</si>
  <si>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</si>
  <si>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</si>
  <si>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</si>
  <si>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</si>
  <si>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</si>
  <si>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</si>
  <si>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</si>
  <si>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</si>
  <si>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</si>
  <si>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</si>
  <si>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</si>
  <si>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</si>
  <si>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</si>
  <si>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</si>
  <si>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</si>
  <si>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</si>
  <si>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</si>
  <si>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</si>
  <si>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</si>
  <si>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</si>
  <si>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</si>
  <si>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</si>
  <si>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</si>
  <si>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</si>
  <si>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</si>
  <si>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</si>
  <si>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</si>
  <si>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</si>
  <si>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</si>
  <si>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</si>
  <si>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</si>
  <si>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</si>
  <si>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</si>
  <si>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</si>
  <si>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</si>
  <si>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</si>
  <si>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</si>
  <si>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</si>
  <si>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</si>
  <si>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</si>
  <si>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</si>
  <si>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</si>
  <si>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</si>
  <si>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</si>
  <si>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</si>
  <si>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</si>
  <si>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</si>
  <si>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</si>
  <si>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</si>
  <si>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</si>
  <si>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</si>
  <si>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</si>
  <si>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</si>
  <si>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</si>
  <si>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</si>
  <si>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</si>
  <si>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</si>
  <si>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</si>
  <si>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</si>
  <si>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</si>
  <si>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</si>
  <si>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</si>
  <si>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</si>
  <si>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</si>
  <si>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</si>
  <si>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</si>
  <si>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</si>
  <si>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</si>
  <si>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</si>
  <si>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</si>
  <si>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</si>
  <si>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</si>
  <si>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</si>
  <si>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</si>
  <si>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</si>
  <si>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</si>
  <si>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</si>
  <si>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</si>
  <si>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</si>
  <si>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</si>
  <si>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</si>
  <si>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</si>
  <si>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</si>
  <si>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</si>
  <si>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</si>
  <si>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</si>
  <si>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</si>
  <si>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</si>
  <si>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</si>
  <si>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</si>
  <si>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</si>
  <si>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</si>
  <si>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</si>
  <si>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</si>
  <si>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</si>
  <si>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</si>
  <si>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</si>
  <si>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</si>
  <si>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</si>
  <si>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</si>
  <si>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</si>
  <si>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</si>
  <si>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</si>
  <si>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</si>
  <si>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</si>
  <si>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</si>
  <si>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</si>
  <si>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</si>
  <si>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</si>
  <si>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</si>
  <si>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</si>
  <si>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</si>
  <si>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</si>
  <si>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</si>
  <si>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</si>
  <si>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</si>
  <si>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</si>
  <si>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</si>
  <si>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</si>
  <si>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</si>
  <si>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</si>
  <si>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</si>
  <si>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</si>
  <si>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</si>
  <si>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</si>
  <si>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</si>
  <si>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</si>
  <si>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</si>
  <si>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</si>
  <si>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</si>
  <si>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</si>
  <si>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</si>
  <si>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</si>
  <si>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</si>
  <si>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</si>
  <si>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</si>
  <si>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</si>
  <si>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</si>
  <si>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</si>
  <si>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</si>
  <si>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</si>
  <si>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</si>
  <si>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</si>
  <si>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</si>
  <si>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</si>
  <si>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</si>
  <si>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</si>
  <si>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</si>
  <si>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</si>
  <si>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</si>
  <si>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</si>
  <si>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</si>
  <si>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</si>
  <si>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</si>
  <si>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</si>
  <si>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</si>
  <si>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</si>
  <si>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</si>
  <si>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</si>
  <si>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</si>
  <si>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</si>
  <si>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</si>
  <si>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</si>
  <si>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</si>
  <si>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</si>
  <si>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</si>
  <si>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</si>
  <si>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</si>
  <si>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</si>
  <si>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</si>
  <si>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</si>
  <si>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</si>
  <si>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</si>
  <si>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</si>
  <si>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</si>
  <si>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</si>
  <si>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</si>
  <si>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</si>
  <si>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</si>
  <si>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</si>
  <si>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</si>
  <si>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</si>
  <si>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</si>
  <si>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</si>
  <si>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</si>
  <si>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</si>
  <si>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</si>
  <si>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</si>
  <si>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</si>
  <si>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</si>
  <si>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</si>
  <si>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</si>
  <si>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</si>
  <si>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</si>
  <si>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</si>
  <si>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</si>
  <si>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</si>
  <si>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</si>
  <si>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</si>
  <si>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</si>
  <si>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</si>
  <si>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</si>
  <si>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</si>
  <si>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</si>
  <si>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</si>
  <si>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</si>
  <si>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</si>
  <si>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</si>
  <si>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</si>
  <si>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</si>
  <si>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</si>
  <si>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</si>
  <si>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</si>
  <si>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</si>
  <si>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</si>
  <si>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</si>
  <si>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</si>
  <si>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</si>
  <si>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</si>
  <si>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</si>
  <si>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 xml:space="preserve"> 20.15</t>
  </si>
  <si>
    <t xml:space="preserve"> 20.17</t>
  </si>
  <si>
    <t xml:space="preserve"> 20.18</t>
  </si>
  <si>
    <t xml:space="preserve"> 20.19</t>
  </si>
  <si>
    <t xml:space="preserve"> 20.20</t>
  </si>
  <si>
    <t>Вознаграждение управляющей компании</t>
  </si>
  <si>
    <t xml:space="preserve"> 20.21</t>
  </si>
  <si>
    <t xml:space="preserve"> 20.22</t>
  </si>
  <si>
    <t xml:space="preserve"> 20.23</t>
  </si>
  <si>
    <t xml:space="preserve"> 20.24</t>
  </si>
  <si>
    <t>Гл. инженер ООО "УК "Прибайкальская"</t>
  </si>
  <si>
    <t>Белкин И. О.</t>
  </si>
  <si>
    <t>1045 руб в месяц</t>
  </si>
  <si>
    <t>2 раза в год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</si>
  <si>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</si>
  <si>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</si>
  <si>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от снега подъездных козырьков </t>
  </si>
  <si>
    <t>Форма 2.8. Отчет об исполнении ООО "УК "Прибайкальская" договора управления смет доходов и расходов МКД м-на Университетский, 42 за период с 01.01.2018 г. по 31.12.2018 г.</t>
  </si>
  <si>
    <t>Остаток средст за 2017 г.("-" перерасход)</t>
  </si>
  <si>
    <t xml:space="preserve"> 20.16</t>
  </si>
  <si>
    <t>Уборка балконных  (с 5 этажа) козырьков</t>
  </si>
  <si>
    <t xml:space="preserve">Очистка придомовой территории (стоянки) от 
слежавшегося снега с вывозом </t>
  </si>
  <si>
    <t>Замена крана системы ГВС диам 20 мм 1шт</t>
  </si>
  <si>
    <t xml:space="preserve">Доставка и разгрузка земли    </t>
  </si>
  <si>
    <t xml:space="preserve">Подготовка и сдача теплового пункта к отопительному периоду 2018-2019 гг.                             Кран шаровой Ø50мм 1шт
Кран шаровой Ø15мм 4шт
Кран шаровой Ø25мм 2шт
Манометры 5шт.
Термометры 4шт.
Теплоизоляция трубопроводов
</t>
  </si>
  <si>
    <t>Косметический ремонт подъезда</t>
  </si>
  <si>
    <t>Ремонт двери из подъезда в чердачное помещение</t>
  </si>
  <si>
    <t>Окраска арок</t>
  </si>
  <si>
    <t>Сумма расходов за 2018 г.</t>
  </si>
  <si>
    <t>Содержание</t>
  </si>
  <si>
    <t xml:space="preserve"> 20.25</t>
  </si>
  <si>
    <t>Ремонт мусороприемных камер 4 и 5 эт</t>
  </si>
  <si>
    <t>Сумма расходов по статье содержание за 2018 г.</t>
  </si>
  <si>
    <t>Остаток средст зпо статье содержание("-" перерасход)</t>
  </si>
  <si>
    <t xml:space="preserve"> 20.26</t>
  </si>
  <si>
    <t xml:space="preserve"> 20.27</t>
  </si>
  <si>
    <t xml:space="preserve"> 20.28</t>
  </si>
  <si>
    <t xml:space="preserve">Остаток средств (- перерасход) по статье текущий ремонт на конец периода 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</si>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</sst>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5">
          <cell r="B15">
            <v>71158.77</v>
          </cell>
          <cell r="C15">
            <v>152298.88</v>
          </cell>
          <cell r="D15">
            <v>126935.45</v>
          </cell>
          <cell r="E15">
            <v>91882.880000000005</v>
          </cell>
          <cell r="F15">
            <v>26399.85</v>
          </cell>
          <cell r="G15">
            <v>52348.480000000003</v>
          </cell>
          <cell r="H15">
            <v>43528.09</v>
          </cell>
          <cell r="I15">
            <v>33625.440000000002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3" t="s">
        <v>132</v>
      </c>
      <c r="B1" s="93"/>
      <c r="C1" s="93"/>
      <c r="D1" s="93"/>
    </row>
    <row r="2" spans="1:4" s="14" customFormat="1" x14ac:dyDescent="0.25"/>
    <row r="3" spans="1:4" s="14" customFormat="1" x14ac:dyDescent="0.25">
      <c r="A3" s="94" t="s">
        <v>14</v>
      </c>
      <c r="B3" s="94"/>
      <c r="C3" s="94"/>
      <c r="D3" s="9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92" t="s">
        <v>15</v>
      </c>
      <c r="B7" s="92"/>
      <c r="C7" s="92"/>
      <c r="D7" s="9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92" t="s">
        <v>39</v>
      </c>
      <c r="B10" s="92"/>
      <c r="C10" s="92"/>
      <c r="D10" s="9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2" t="s">
        <v>19</v>
      </c>
      <c r="B12" s="92"/>
      <c r="C12" s="92"/>
      <c r="D12" s="92"/>
    </row>
    <row r="13" spans="1:4" s="6" customFormat="1" ht="55.5" customHeight="1" x14ac:dyDescent="0.25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2" t="s">
        <v>30</v>
      </c>
      <c r="B37" s="92"/>
      <c r="C37" s="92"/>
      <c r="D37" s="9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1">
        <v>43555</v>
      </c>
    </row>
    <row r="5" spans="1:4" s="6" customFormat="1" ht="20.100000000000001" customHeight="1" x14ac:dyDescent="0.25">
      <c r="A5" s="92" t="s">
        <v>41</v>
      </c>
      <c r="B5" s="92"/>
      <c r="C5" s="92"/>
      <c r="D5" s="9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2" t="s">
        <v>173</v>
      </c>
      <c r="B7" s="92"/>
      <c r="C7" s="92"/>
      <c r="D7" s="9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2" t="s">
        <v>84</v>
      </c>
      <c r="B10" s="92"/>
      <c r="C10" s="92"/>
      <c r="D10" s="9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2" t="s">
        <v>49</v>
      </c>
      <c r="B17" s="92"/>
      <c r="C17" s="92"/>
      <c r="D17" s="9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5" t="s">
        <v>55</v>
      </c>
      <c r="B24" s="95"/>
      <c r="C24" s="95"/>
      <c r="D24" s="95"/>
    </row>
    <row r="25" spans="1:4" s="6" customFormat="1" ht="20.100000000000001" customHeight="1" x14ac:dyDescent="0.25">
      <c r="A25" s="97">
        <v>14</v>
      </c>
      <c r="B25" s="50" t="s">
        <v>56</v>
      </c>
      <c r="C25" s="22" t="s">
        <v>5</v>
      </c>
      <c r="D25" s="23" t="s">
        <v>216</v>
      </c>
    </row>
    <row r="26" spans="1:4" s="6" customFormat="1" ht="20.100000000000001" customHeight="1" x14ac:dyDescent="0.25">
      <c r="A26" s="98"/>
      <c r="B26" s="7" t="s">
        <v>57</v>
      </c>
      <c r="C26" s="5" t="s">
        <v>5</v>
      </c>
      <c r="D26" s="24" t="s">
        <v>226</v>
      </c>
    </row>
    <row r="27" spans="1:4" s="6" customFormat="1" ht="36.75" customHeight="1" x14ac:dyDescent="0.25">
      <c r="A27" s="98"/>
      <c r="B27" s="3" t="s">
        <v>58</v>
      </c>
      <c r="C27" s="5" t="s">
        <v>5</v>
      </c>
      <c r="D27" s="46" t="s">
        <v>227</v>
      </c>
    </row>
    <row r="28" spans="1:4" s="6" customFormat="1" ht="20.100000000000001" customHeight="1" x14ac:dyDescent="0.25">
      <c r="A28" s="98"/>
      <c r="B28" s="3" t="s">
        <v>59</v>
      </c>
      <c r="C28" s="5" t="s">
        <v>5</v>
      </c>
      <c r="D28" s="46" t="s">
        <v>231</v>
      </c>
    </row>
    <row r="29" spans="1:4" s="6" customFormat="1" ht="20.100000000000001" customHeight="1" x14ac:dyDescent="0.25">
      <c r="A29" s="98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99"/>
      <c r="B30" s="52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97">
        <v>15</v>
      </c>
      <c r="B31" s="50" t="s">
        <v>56</v>
      </c>
      <c r="C31" s="22" t="s">
        <v>5</v>
      </c>
      <c r="D31" s="23" t="s">
        <v>250</v>
      </c>
    </row>
    <row r="32" spans="1:4" s="6" customFormat="1" ht="20.100000000000001" customHeight="1" x14ac:dyDescent="0.25">
      <c r="A32" s="98"/>
      <c r="B32" s="7" t="s">
        <v>57</v>
      </c>
      <c r="C32" s="5" t="s">
        <v>5</v>
      </c>
      <c r="D32" s="24" t="s">
        <v>226</v>
      </c>
    </row>
    <row r="33" spans="1:4" s="6" customFormat="1" ht="37.5" customHeight="1" x14ac:dyDescent="0.25">
      <c r="A33" s="98"/>
      <c r="B33" s="3" t="s">
        <v>58</v>
      </c>
      <c r="C33" s="5" t="s">
        <v>5</v>
      </c>
      <c r="D33" s="46" t="s">
        <v>278</v>
      </c>
    </row>
    <row r="34" spans="1:4" s="6" customFormat="1" ht="20.100000000000001" customHeight="1" x14ac:dyDescent="0.25">
      <c r="A34" s="98"/>
      <c r="B34" s="3" t="s">
        <v>59</v>
      </c>
      <c r="C34" s="5" t="s">
        <v>5</v>
      </c>
      <c r="D34" s="46" t="s">
        <v>245</v>
      </c>
    </row>
    <row r="35" spans="1:4" s="6" customFormat="1" ht="20.100000000000001" customHeight="1" x14ac:dyDescent="0.25">
      <c r="A35" s="98"/>
      <c r="B35" s="3" t="s">
        <v>60</v>
      </c>
      <c r="C35" s="5" t="s">
        <v>5</v>
      </c>
      <c r="D35" s="38">
        <v>41956</v>
      </c>
    </row>
    <row r="36" spans="1:4" s="6" customFormat="1" ht="20.100000000000001" customHeight="1" thickBot="1" x14ac:dyDescent="0.3">
      <c r="A36" s="99"/>
      <c r="B36" s="52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97">
        <v>16</v>
      </c>
      <c r="B37" s="50" t="s">
        <v>56</v>
      </c>
      <c r="C37" s="22" t="s">
        <v>5</v>
      </c>
      <c r="D37" s="23" t="s">
        <v>261</v>
      </c>
    </row>
    <row r="38" spans="1:4" s="6" customFormat="1" ht="20.100000000000001" customHeight="1" x14ac:dyDescent="0.25">
      <c r="A38" s="98"/>
      <c r="B38" s="7" t="s">
        <v>57</v>
      </c>
      <c r="C38" s="5" t="s">
        <v>5</v>
      </c>
      <c r="D38" s="24" t="s">
        <v>226</v>
      </c>
    </row>
    <row r="39" spans="1:4" s="6" customFormat="1" ht="39" customHeight="1" x14ac:dyDescent="0.25">
      <c r="A39" s="98"/>
      <c r="B39" s="3" t="s">
        <v>58</v>
      </c>
      <c r="C39" s="5" t="s">
        <v>5</v>
      </c>
      <c r="D39" s="46" t="s">
        <v>278</v>
      </c>
    </row>
    <row r="40" spans="1:4" s="6" customFormat="1" ht="20.100000000000001" customHeight="1" x14ac:dyDescent="0.25">
      <c r="A40" s="98"/>
      <c r="B40" s="3" t="s">
        <v>59</v>
      </c>
      <c r="C40" s="5" t="s">
        <v>5</v>
      </c>
      <c r="D40" s="46" t="s">
        <v>279</v>
      </c>
    </row>
    <row r="41" spans="1:4" s="6" customFormat="1" ht="20.100000000000001" customHeight="1" x14ac:dyDescent="0.25">
      <c r="A41" s="98"/>
      <c r="B41" s="3" t="s">
        <v>60</v>
      </c>
      <c r="C41" s="5" t="s">
        <v>5</v>
      </c>
      <c r="D41" s="38"/>
    </row>
    <row r="42" spans="1:4" s="6" customFormat="1" ht="20.100000000000001" customHeight="1" thickBot="1" x14ac:dyDescent="0.3">
      <c r="A42" s="99"/>
      <c r="B42" s="52" t="s">
        <v>61</v>
      </c>
      <c r="C42" s="26" t="s">
        <v>5</v>
      </c>
      <c r="D42" s="32"/>
    </row>
    <row r="43" spans="1:4" s="6" customFormat="1" ht="20.100000000000001" customHeight="1" x14ac:dyDescent="0.25">
      <c r="A43" s="96" t="s">
        <v>62</v>
      </c>
      <c r="B43" s="96"/>
      <c r="C43" s="96"/>
      <c r="D43" s="96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6" t="s">
        <v>65</v>
      </c>
      <c r="B46" s="96"/>
      <c r="C46" s="96"/>
      <c r="D46" s="96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96" t="s">
        <v>67</v>
      </c>
      <c r="B48" s="96"/>
      <c r="C48" s="96"/>
      <c r="D48" s="96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96" t="s">
        <v>69</v>
      </c>
      <c r="B50" s="96"/>
      <c r="C50" s="96"/>
      <c r="D50" s="96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92" t="s">
        <v>71</v>
      </c>
      <c r="B52" s="92"/>
      <c r="C52" s="92"/>
      <c r="D52" s="92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6" t="s">
        <v>74</v>
      </c>
      <c r="B55" s="96"/>
      <c r="C55" s="96"/>
      <c r="D55" s="96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96" t="s">
        <v>76</v>
      </c>
      <c r="B57" s="96"/>
      <c r="C57" s="96"/>
      <c r="D57" s="96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229</v>
      </c>
    </row>
    <row r="59" spans="1:4" s="6" customFormat="1" ht="20.100000000000001" customHeight="1" x14ac:dyDescent="0.25">
      <c r="A59" s="96" t="s">
        <v>78</v>
      </c>
      <c r="B59" s="96"/>
      <c r="C59" s="96"/>
      <c r="D59" s="96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96" t="s">
        <v>80</v>
      </c>
      <c r="B61" s="96"/>
      <c r="C61" s="96"/>
      <c r="D61" s="96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92" t="s">
        <v>86</v>
      </c>
      <c r="B63" s="92"/>
      <c r="C63" s="92"/>
      <c r="D63" s="92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6" zoomScaleNormal="100" workbookViewId="0">
      <selection activeCell="D91" sqref="D91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3" t="s">
        <v>90</v>
      </c>
      <c r="B1" s="93"/>
      <c r="C1" s="93"/>
      <c r="D1" s="93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97">
        <v>1</v>
      </c>
      <c r="B5" s="21" t="s">
        <v>87</v>
      </c>
      <c r="C5" s="22" t="s">
        <v>5</v>
      </c>
      <c r="D5" s="23" t="s">
        <v>232</v>
      </c>
    </row>
    <row r="6" spans="1:4" s="6" customFormat="1" ht="20.100000000000001" customHeight="1" x14ac:dyDescent="0.25">
      <c r="A6" s="98"/>
      <c r="B6" s="7" t="s">
        <v>59</v>
      </c>
      <c r="C6" s="5" t="s">
        <v>5</v>
      </c>
      <c r="D6" s="24" t="s">
        <v>233</v>
      </c>
    </row>
    <row r="7" spans="1:4" s="6" customFormat="1" ht="36.75" customHeight="1" x14ac:dyDescent="0.25">
      <c r="A7" s="98"/>
      <c r="B7" s="7" t="s">
        <v>88</v>
      </c>
      <c r="C7" s="5" t="s">
        <v>13</v>
      </c>
      <c r="D7" s="49" t="s">
        <v>277</v>
      </c>
    </row>
    <row r="8" spans="1:4" s="6" customFormat="1" ht="32.25" customHeight="1" x14ac:dyDescent="0.25">
      <c r="A8" s="98"/>
      <c r="B8" s="3" t="s">
        <v>175</v>
      </c>
      <c r="C8" s="5" t="s">
        <v>5</v>
      </c>
      <c r="D8" s="24"/>
    </row>
    <row r="9" spans="1:4" s="6" customFormat="1" ht="34.5" customHeight="1" x14ac:dyDescent="0.25">
      <c r="A9" s="98"/>
      <c r="B9" s="3" t="s">
        <v>176</v>
      </c>
      <c r="C9" s="5" t="s">
        <v>5</v>
      </c>
      <c r="D9" s="24" t="s">
        <v>17</v>
      </c>
    </row>
    <row r="10" spans="1:4" s="6" customFormat="1" ht="20.100000000000001" customHeight="1" x14ac:dyDescent="0.25">
      <c r="A10" s="98"/>
      <c r="B10" s="3" t="s">
        <v>177</v>
      </c>
      <c r="C10" s="5" t="s">
        <v>5</v>
      </c>
      <c r="D10" s="24" t="s">
        <v>248</v>
      </c>
    </row>
    <row r="11" spans="1:4" s="6" customFormat="1" ht="20.100000000000001" customHeight="1" thickBot="1" x14ac:dyDescent="0.3">
      <c r="A11" s="99"/>
      <c r="B11" s="47" t="s">
        <v>89</v>
      </c>
      <c r="C11" s="26" t="s">
        <v>5</v>
      </c>
      <c r="D11" s="27" t="s">
        <v>268</v>
      </c>
    </row>
    <row r="12" spans="1:4" s="6" customFormat="1" ht="47.25" x14ac:dyDescent="0.25">
      <c r="A12" s="97">
        <v>2</v>
      </c>
      <c r="B12" s="21" t="s">
        <v>87</v>
      </c>
      <c r="C12" s="22" t="s">
        <v>5</v>
      </c>
      <c r="D12" s="23" t="s">
        <v>234</v>
      </c>
    </row>
    <row r="13" spans="1:4" s="6" customFormat="1" x14ac:dyDescent="0.25">
      <c r="A13" s="98"/>
      <c r="B13" s="7" t="s">
        <v>59</v>
      </c>
      <c r="C13" s="5" t="s">
        <v>5</v>
      </c>
      <c r="D13" s="24" t="s">
        <v>233</v>
      </c>
    </row>
    <row r="14" spans="1:4" s="6" customFormat="1" ht="30" x14ac:dyDescent="0.25">
      <c r="A14" s="98"/>
      <c r="B14" s="7" t="s">
        <v>88</v>
      </c>
      <c r="C14" s="5" t="s">
        <v>13</v>
      </c>
      <c r="D14" s="49" t="s">
        <v>277</v>
      </c>
    </row>
    <row r="15" spans="1:4" ht="31.5" x14ac:dyDescent="0.25">
      <c r="A15" s="98"/>
      <c r="B15" s="3" t="s">
        <v>175</v>
      </c>
      <c r="C15" s="5" t="s">
        <v>5</v>
      </c>
      <c r="D15" s="24"/>
    </row>
    <row r="16" spans="1:4" ht="31.5" x14ac:dyDescent="0.25">
      <c r="A16" s="98"/>
      <c r="B16" s="3" t="s">
        <v>176</v>
      </c>
      <c r="C16" s="5" t="s">
        <v>5</v>
      </c>
      <c r="D16" s="24" t="s">
        <v>17</v>
      </c>
    </row>
    <row r="17" spans="1:4" x14ac:dyDescent="0.25">
      <c r="A17" s="98"/>
      <c r="B17" s="3" t="s">
        <v>177</v>
      </c>
      <c r="C17" s="5" t="s">
        <v>5</v>
      </c>
      <c r="D17" s="24" t="s">
        <v>248</v>
      </c>
    </row>
    <row r="18" spans="1:4" ht="16.5" thickBot="1" x14ac:dyDescent="0.3">
      <c r="A18" s="99"/>
      <c r="B18" s="47" t="s">
        <v>89</v>
      </c>
      <c r="C18" s="26" t="s">
        <v>5</v>
      </c>
      <c r="D18" s="27" t="s">
        <v>268</v>
      </c>
    </row>
    <row r="19" spans="1:4" x14ac:dyDescent="0.25">
      <c r="A19" s="97">
        <v>3</v>
      </c>
      <c r="B19" s="21" t="s">
        <v>87</v>
      </c>
      <c r="C19" s="22" t="s">
        <v>5</v>
      </c>
      <c r="D19" s="23" t="s">
        <v>235</v>
      </c>
    </row>
    <row r="20" spans="1:4" x14ac:dyDescent="0.25">
      <c r="A20" s="98"/>
      <c r="B20" s="7" t="s">
        <v>59</v>
      </c>
      <c r="C20" s="5" t="s">
        <v>5</v>
      </c>
      <c r="D20" s="24" t="s">
        <v>243</v>
      </c>
    </row>
    <row r="21" spans="1:4" ht="30" x14ac:dyDescent="0.25">
      <c r="A21" s="98"/>
      <c r="B21" s="7" t="s">
        <v>88</v>
      </c>
      <c r="C21" s="5" t="s">
        <v>13</v>
      </c>
      <c r="D21" s="49" t="s">
        <v>277</v>
      </c>
    </row>
    <row r="22" spans="1:4" ht="31.5" x14ac:dyDescent="0.25">
      <c r="A22" s="98"/>
      <c r="B22" s="3" t="s">
        <v>175</v>
      </c>
      <c r="C22" s="5" t="s">
        <v>5</v>
      </c>
      <c r="D22" s="24"/>
    </row>
    <row r="23" spans="1:4" ht="31.5" x14ac:dyDescent="0.25">
      <c r="A23" s="98"/>
      <c r="B23" s="3" t="s">
        <v>176</v>
      </c>
      <c r="C23" s="5" t="s">
        <v>5</v>
      </c>
      <c r="D23" s="24" t="s">
        <v>17</v>
      </c>
    </row>
    <row r="24" spans="1:4" x14ac:dyDescent="0.25">
      <c r="A24" s="98"/>
      <c r="B24" s="3" t="s">
        <v>177</v>
      </c>
      <c r="C24" s="5" t="s">
        <v>5</v>
      </c>
      <c r="D24" s="24" t="s">
        <v>248</v>
      </c>
    </row>
    <row r="25" spans="1:4" ht="16.5" thickBot="1" x14ac:dyDescent="0.3">
      <c r="A25" s="99"/>
      <c r="B25" s="47" t="s">
        <v>89</v>
      </c>
      <c r="C25" s="26" t="s">
        <v>5</v>
      </c>
      <c r="D25" s="27" t="s">
        <v>268</v>
      </c>
    </row>
    <row r="26" spans="1:4" ht="31.5" x14ac:dyDescent="0.25">
      <c r="A26" s="97">
        <v>4</v>
      </c>
      <c r="B26" s="21" t="s">
        <v>87</v>
      </c>
      <c r="C26" s="22" t="s">
        <v>5</v>
      </c>
      <c r="D26" s="23" t="s">
        <v>236</v>
      </c>
    </row>
    <row r="27" spans="1:4" x14ac:dyDescent="0.25">
      <c r="A27" s="98"/>
      <c r="B27" s="7" t="s">
        <v>59</v>
      </c>
      <c r="C27" s="5" t="s">
        <v>5</v>
      </c>
      <c r="D27" s="24" t="s">
        <v>243</v>
      </c>
    </row>
    <row r="28" spans="1:4" ht="30" x14ac:dyDescent="0.25">
      <c r="A28" s="98"/>
      <c r="B28" s="7" t="s">
        <v>88</v>
      </c>
      <c r="C28" s="5" t="s">
        <v>13</v>
      </c>
      <c r="D28" s="49" t="s">
        <v>277</v>
      </c>
    </row>
    <row r="29" spans="1:4" ht="31.5" x14ac:dyDescent="0.25">
      <c r="A29" s="98"/>
      <c r="B29" s="3" t="s">
        <v>175</v>
      </c>
      <c r="C29" s="5" t="s">
        <v>5</v>
      </c>
      <c r="D29" s="24"/>
    </row>
    <row r="30" spans="1:4" ht="31.5" x14ac:dyDescent="0.25">
      <c r="A30" s="98"/>
      <c r="B30" s="3" t="s">
        <v>176</v>
      </c>
      <c r="C30" s="5" t="s">
        <v>5</v>
      </c>
      <c r="D30" s="24" t="s">
        <v>17</v>
      </c>
    </row>
    <row r="31" spans="1:4" x14ac:dyDescent="0.25">
      <c r="A31" s="98"/>
      <c r="B31" s="3" t="s">
        <v>177</v>
      </c>
      <c r="C31" s="5" t="s">
        <v>5</v>
      </c>
      <c r="D31" s="24" t="s">
        <v>265</v>
      </c>
    </row>
    <row r="32" spans="1:4" ht="16.5" thickBot="1" x14ac:dyDescent="0.3">
      <c r="A32" s="99"/>
      <c r="B32" s="47" t="s">
        <v>89</v>
      </c>
      <c r="C32" s="26" t="s">
        <v>5</v>
      </c>
      <c r="D32" s="27" t="s">
        <v>268</v>
      </c>
    </row>
    <row r="33" spans="1:4" ht="31.5" x14ac:dyDescent="0.25">
      <c r="A33" s="97">
        <v>5</v>
      </c>
      <c r="B33" s="21" t="s">
        <v>87</v>
      </c>
      <c r="C33" s="22" t="s">
        <v>5</v>
      </c>
      <c r="D33" s="23" t="s">
        <v>237</v>
      </c>
    </row>
    <row r="34" spans="1:4" x14ac:dyDescent="0.25">
      <c r="A34" s="98"/>
      <c r="B34" s="7" t="s">
        <v>59</v>
      </c>
      <c r="C34" s="5" t="s">
        <v>5</v>
      </c>
      <c r="D34" s="24"/>
    </row>
    <row r="35" spans="1:4" ht="30" x14ac:dyDescent="0.25">
      <c r="A35" s="98"/>
      <c r="B35" s="7" t="s">
        <v>88</v>
      </c>
      <c r="C35" s="5" t="s">
        <v>13</v>
      </c>
      <c r="D35" s="49" t="s">
        <v>277</v>
      </c>
    </row>
    <row r="36" spans="1:4" ht="31.5" x14ac:dyDescent="0.25">
      <c r="A36" s="98"/>
      <c r="B36" s="3" t="s">
        <v>175</v>
      </c>
      <c r="C36" s="5" t="s">
        <v>5</v>
      </c>
      <c r="D36" s="24"/>
    </row>
    <row r="37" spans="1:4" ht="31.5" x14ac:dyDescent="0.25">
      <c r="A37" s="98"/>
      <c r="B37" s="3" t="s">
        <v>176</v>
      </c>
      <c r="C37" s="5" t="s">
        <v>5</v>
      </c>
      <c r="D37" s="24" t="s">
        <v>17</v>
      </c>
    </row>
    <row r="38" spans="1:4" x14ac:dyDescent="0.25">
      <c r="A38" s="98"/>
      <c r="B38" s="3" t="s">
        <v>177</v>
      </c>
      <c r="C38" s="5" t="s">
        <v>5</v>
      </c>
      <c r="D38" s="24" t="s">
        <v>248</v>
      </c>
    </row>
    <row r="39" spans="1:4" ht="16.5" thickBot="1" x14ac:dyDescent="0.3">
      <c r="A39" s="99"/>
      <c r="B39" s="47" t="s">
        <v>89</v>
      </c>
      <c r="C39" s="26" t="s">
        <v>5</v>
      </c>
      <c r="D39" s="27" t="s">
        <v>268</v>
      </c>
    </row>
    <row r="40" spans="1:4" ht="47.25" x14ac:dyDescent="0.25">
      <c r="A40" s="97">
        <v>6</v>
      </c>
      <c r="B40" s="21" t="s">
        <v>87</v>
      </c>
      <c r="C40" s="22" t="s">
        <v>5</v>
      </c>
      <c r="D40" s="23" t="s">
        <v>238</v>
      </c>
    </row>
    <row r="41" spans="1:4" x14ac:dyDescent="0.25">
      <c r="A41" s="98"/>
      <c r="B41" s="7" t="s">
        <v>59</v>
      </c>
      <c r="C41" s="5" t="s">
        <v>5</v>
      </c>
      <c r="D41" s="24" t="s">
        <v>244</v>
      </c>
    </row>
    <row r="42" spans="1:4" ht="30" x14ac:dyDescent="0.25">
      <c r="A42" s="98"/>
      <c r="B42" s="7" t="s">
        <v>88</v>
      </c>
      <c r="C42" s="5" t="s">
        <v>13</v>
      </c>
      <c r="D42" s="49" t="s">
        <v>277</v>
      </c>
    </row>
    <row r="43" spans="1:4" ht="31.5" x14ac:dyDescent="0.25">
      <c r="A43" s="98"/>
      <c r="B43" s="3" t="s">
        <v>175</v>
      </c>
      <c r="C43" s="5" t="s">
        <v>5</v>
      </c>
      <c r="D43" s="24"/>
    </row>
    <row r="44" spans="1:4" ht="31.5" x14ac:dyDescent="0.25">
      <c r="A44" s="98"/>
      <c r="B44" s="3" t="s">
        <v>176</v>
      </c>
      <c r="C44" s="5" t="s">
        <v>5</v>
      </c>
      <c r="D44" s="24" t="s">
        <v>17</v>
      </c>
    </row>
    <row r="45" spans="1:4" x14ac:dyDescent="0.25">
      <c r="A45" s="98"/>
      <c r="B45" s="3" t="s">
        <v>177</v>
      </c>
      <c r="C45" s="5" t="s">
        <v>5</v>
      </c>
      <c r="D45" s="24" t="s">
        <v>248</v>
      </c>
    </row>
    <row r="46" spans="1:4" ht="16.5" thickBot="1" x14ac:dyDescent="0.3">
      <c r="A46" s="99"/>
      <c r="B46" s="47" t="s">
        <v>89</v>
      </c>
      <c r="C46" s="26" t="s">
        <v>5</v>
      </c>
      <c r="D46" s="27" t="s">
        <v>268</v>
      </c>
    </row>
    <row r="47" spans="1:4" x14ac:dyDescent="0.25">
      <c r="A47" s="97">
        <v>7</v>
      </c>
      <c r="B47" s="21" t="s">
        <v>87</v>
      </c>
      <c r="C47" s="22" t="s">
        <v>5</v>
      </c>
      <c r="D47" s="23" t="s">
        <v>239</v>
      </c>
    </row>
    <row r="48" spans="1:4" x14ac:dyDescent="0.25">
      <c r="A48" s="98"/>
      <c r="B48" s="7" t="s">
        <v>59</v>
      </c>
      <c r="C48" s="5" t="s">
        <v>5</v>
      </c>
      <c r="D48" s="24" t="s">
        <v>245</v>
      </c>
    </row>
    <row r="49" spans="1:4" ht="30" x14ac:dyDescent="0.25">
      <c r="A49" s="98"/>
      <c r="B49" s="7" t="s">
        <v>88</v>
      </c>
      <c r="C49" s="5" t="s">
        <v>13</v>
      </c>
      <c r="D49" s="49" t="s">
        <v>277</v>
      </c>
    </row>
    <row r="50" spans="1:4" ht="31.5" x14ac:dyDescent="0.25">
      <c r="A50" s="98"/>
      <c r="B50" s="3" t="s">
        <v>175</v>
      </c>
      <c r="C50" s="5" t="s">
        <v>5</v>
      </c>
      <c r="D50" s="24"/>
    </row>
    <row r="51" spans="1:4" ht="31.5" x14ac:dyDescent="0.25">
      <c r="A51" s="98"/>
      <c r="B51" s="3" t="s">
        <v>176</v>
      </c>
      <c r="C51" s="5" t="s">
        <v>5</v>
      </c>
      <c r="D51" s="24" t="s">
        <v>17</v>
      </c>
    </row>
    <row r="52" spans="1:4" x14ac:dyDescent="0.25">
      <c r="A52" s="98"/>
      <c r="B52" s="3" t="s">
        <v>177</v>
      </c>
      <c r="C52" s="5" t="s">
        <v>5</v>
      </c>
      <c r="D52" s="24" t="s">
        <v>248</v>
      </c>
    </row>
    <row r="53" spans="1:4" ht="16.5" thickBot="1" x14ac:dyDescent="0.3">
      <c r="A53" s="99"/>
      <c r="B53" s="47" t="s">
        <v>89</v>
      </c>
      <c r="C53" s="26" t="s">
        <v>5</v>
      </c>
      <c r="D53" s="27" t="s">
        <v>268</v>
      </c>
    </row>
    <row r="54" spans="1:4" x14ac:dyDescent="0.25">
      <c r="A54" s="97">
        <v>8</v>
      </c>
      <c r="B54" s="21" t="s">
        <v>87</v>
      </c>
      <c r="C54" s="22" t="s">
        <v>5</v>
      </c>
      <c r="D54" s="23" t="s">
        <v>240</v>
      </c>
    </row>
    <row r="55" spans="1:4" x14ac:dyDescent="0.25">
      <c r="A55" s="98"/>
      <c r="B55" s="7" t="s">
        <v>59</v>
      </c>
      <c r="C55" s="5" t="s">
        <v>5</v>
      </c>
      <c r="D55" s="24" t="s">
        <v>243</v>
      </c>
    </row>
    <row r="56" spans="1:4" ht="30" x14ac:dyDescent="0.25">
      <c r="A56" s="98"/>
      <c r="B56" s="7" t="s">
        <v>88</v>
      </c>
      <c r="C56" s="5" t="s">
        <v>13</v>
      </c>
      <c r="D56" s="49" t="s">
        <v>277</v>
      </c>
    </row>
    <row r="57" spans="1:4" ht="31.5" x14ac:dyDescent="0.25">
      <c r="A57" s="98"/>
      <c r="B57" s="3" t="s">
        <v>175</v>
      </c>
      <c r="C57" s="5" t="s">
        <v>5</v>
      </c>
      <c r="D57" s="24"/>
    </row>
    <row r="58" spans="1:4" ht="31.5" x14ac:dyDescent="0.25">
      <c r="A58" s="98"/>
      <c r="B58" s="3" t="s">
        <v>176</v>
      </c>
      <c r="C58" s="5" t="s">
        <v>5</v>
      </c>
      <c r="D58" s="24" t="s">
        <v>17</v>
      </c>
    </row>
    <row r="59" spans="1:4" x14ac:dyDescent="0.25">
      <c r="A59" s="98"/>
      <c r="B59" s="3" t="s">
        <v>177</v>
      </c>
      <c r="C59" s="5" t="s">
        <v>5</v>
      </c>
      <c r="D59" s="24" t="s">
        <v>249</v>
      </c>
    </row>
    <row r="60" spans="1:4" ht="16.5" thickBot="1" x14ac:dyDescent="0.3">
      <c r="A60" s="99"/>
      <c r="B60" s="47" t="s">
        <v>89</v>
      </c>
      <c r="C60" s="26" t="s">
        <v>5</v>
      </c>
      <c r="D60" s="27" t="s">
        <v>268</v>
      </c>
    </row>
    <row r="61" spans="1:4" x14ac:dyDescent="0.25">
      <c r="A61" s="97">
        <v>9</v>
      </c>
      <c r="B61" s="21" t="s">
        <v>87</v>
      </c>
      <c r="C61" s="22" t="s">
        <v>5</v>
      </c>
      <c r="D61" s="23" t="s">
        <v>241</v>
      </c>
    </row>
    <row r="62" spans="1:4" x14ac:dyDescent="0.25">
      <c r="A62" s="98"/>
      <c r="B62" s="7" t="s">
        <v>59</v>
      </c>
      <c r="C62" s="5" t="s">
        <v>5</v>
      </c>
      <c r="D62" s="24" t="s">
        <v>246</v>
      </c>
    </row>
    <row r="63" spans="1:4" ht="30" x14ac:dyDescent="0.25">
      <c r="A63" s="98"/>
      <c r="B63" s="7" t="s">
        <v>88</v>
      </c>
      <c r="C63" s="5" t="s">
        <v>13</v>
      </c>
      <c r="D63" s="49" t="s">
        <v>277</v>
      </c>
    </row>
    <row r="64" spans="1:4" ht="31.5" x14ac:dyDescent="0.25">
      <c r="A64" s="98"/>
      <c r="B64" s="3" t="s">
        <v>175</v>
      </c>
      <c r="C64" s="5" t="s">
        <v>5</v>
      </c>
      <c r="D64" s="24"/>
    </row>
    <row r="65" spans="1:4" ht="31.5" x14ac:dyDescent="0.25">
      <c r="A65" s="98"/>
      <c r="B65" s="3" t="s">
        <v>176</v>
      </c>
      <c r="C65" s="5" t="s">
        <v>5</v>
      </c>
      <c r="D65" s="24" t="s">
        <v>17</v>
      </c>
    </row>
    <row r="66" spans="1:4" x14ac:dyDescent="0.25">
      <c r="A66" s="98"/>
      <c r="B66" s="3" t="s">
        <v>177</v>
      </c>
      <c r="C66" s="5" t="s">
        <v>5</v>
      </c>
      <c r="D66" s="24" t="s">
        <v>248</v>
      </c>
    </row>
    <row r="67" spans="1:4" ht="16.5" thickBot="1" x14ac:dyDescent="0.3">
      <c r="A67" s="99"/>
      <c r="B67" s="47" t="s">
        <v>89</v>
      </c>
      <c r="C67" s="26" t="s">
        <v>5</v>
      </c>
      <c r="D67" s="27" t="s">
        <v>268</v>
      </c>
    </row>
    <row r="68" spans="1:4" x14ac:dyDescent="0.25">
      <c r="A68" s="97">
        <v>10</v>
      </c>
      <c r="B68" s="21" t="s">
        <v>87</v>
      </c>
      <c r="C68" s="22" t="s">
        <v>5</v>
      </c>
      <c r="D68" s="23" t="s">
        <v>242</v>
      </c>
    </row>
    <row r="69" spans="1:4" x14ac:dyDescent="0.25">
      <c r="A69" s="98"/>
      <c r="B69" s="7" t="s">
        <v>59</v>
      </c>
      <c r="C69" s="5" t="s">
        <v>5</v>
      </c>
      <c r="D69" s="24" t="s">
        <v>247</v>
      </c>
    </row>
    <row r="70" spans="1:4" ht="30" x14ac:dyDescent="0.25">
      <c r="A70" s="98"/>
      <c r="B70" s="7" t="s">
        <v>88</v>
      </c>
      <c r="C70" s="5" t="s">
        <v>13</v>
      </c>
      <c r="D70" s="49" t="s">
        <v>277</v>
      </c>
    </row>
    <row r="71" spans="1:4" ht="31.5" x14ac:dyDescent="0.25">
      <c r="A71" s="98"/>
      <c r="B71" s="3" t="s">
        <v>175</v>
      </c>
      <c r="C71" s="5" t="s">
        <v>5</v>
      </c>
      <c r="D71" s="24"/>
    </row>
    <row r="72" spans="1:4" ht="31.5" x14ac:dyDescent="0.25">
      <c r="A72" s="98"/>
      <c r="B72" s="3" t="s">
        <v>176</v>
      </c>
      <c r="C72" s="5" t="s">
        <v>5</v>
      </c>
      <c r="D72" s="24" t="s">
        <v>17</v>
      </c>
    </row>
    <row r="73" spans="1:4" x14ac:dyDescent="0.25">
      <c r="A73" s="98"/>
      <c r="B73" s="3" t="s">
        <v>177</v>
      </c>
      <c r="C73" s="5" t="s">
        <v>5</v>
      </c>
      <c r="D73" s="24" t="s">
        <v>248</v>
      </c>
    </row>
    <row r="74" spans="1:4" ht="16.5" thickBot="1" x14ac:dyDescent="0.3">
      <c r="A74" s="99"/>
      <c r="B74" s="47" t="s">
        <v>89</v>
      </c>
      <c r="C74" s="26" t="s">
        <v>5</v>
      </c>
      <c r="D74" s="27" t="s">
        <v>268</v>
      </c>
    </row>
    <row r="75" spans="1:4" ht="17.25" customHeight="1" x14ac:dyDescent="0.25">
      <c r="A75" s="97">
        <v>11</v>
      </c>
      <c r="B75" s="21" t="s">
        <v>87</v>
      </c>
      <c r="C75" s="22" t="s">
        <v>5</v>
      </c>
      <c r="D75" s="23" t="s">
        <v>266</v>
      </c>
    </row>
    <row r="76" spans="1:4" x14ac:dyDescent="0.25">
      <c r="A76" s="98"/>
      <c r="B76" s="7" t="s">
        <v>59</v>
      </c>
      <c r="C76" s="5" t="s">
        <v>5</v>
      </c>
      <c r="D76" s="24"/>
    </row>
    <row r="77" spans="1:4" ht="30" x14ac:dyDescent="0.25">
      <c r="A77" s="98"/>
      <c r="B77" s="7" t="s">
        <v>88</v>
      </c>
      <c r="C77" s="5" t="s">
        <v>13</v>
      </c>
      <c r="D77" s="49" t="s">
        <v>277</v>
      </c>
    </row>
    <row r="78" spans="1:4" ht="31.5" x14ac:dyDescent="0.25">
      <c r="A78" s="98"/>
      <c r="B78" s="3" t="s">
        <v>175</v>
      </c>
      <c r="C78" s="5" t="s">
        <v>5</v>
      </c>
      <c r="D78" s="24"/>
    </row>
    <row r="79" spans="1:4" ht="31.5" x14ac:dyDescent="0.25">
      <c r="A79" s="98"/>
      <c r="B79" s="3" t="s">
        <v>176</v>
      </c>
      <c r="C79" s="5" t="s">
        <v>5</v>
      </c>
      <c r="D79" s="24" t="s">
        <v>17</v>
      </c>
    </row>
    <row r="80" spans="1:4" x14ac:dyDescent="0.25">
      <c r="A80" s="98"/>
      <c r="B80" s="3" t="s">
        <v>177</v>
      </c>
      <c r="C80" s="5" t="s">
        <v>5</v>
      </c>
      <c r="D80" s="24" t="s">
        <v>267</v>
      </c>
    </row>
    <row r="81" spans="1:4" ht="16.5" thickBot="1" x14ac:dyDescent="0.3">
      <c r="A81" s="99"/>
      <c r="B81" s="47" t="s">
        <v>89</v>
      </c>
      <c r="C81" s="26" t="s">
        <v>5</v>
      </c>
      <c r="D81" s="27" t="s">
        <v>268</v>
      </c>
    </row>
    <row r="82" spans="1:4" ht="31.5" x14ac:dyDescent="0.25">
      <c r="A82" s="97">
        <v>12</v>
      </c>
      <c r="B82" s="21" t="s">
        <v>87</v>
      </c>
      <c r="C82" s="22" t="s">
        <v>5</v>
      </c>
      <c r="D82" s="23" t="s">
        <v>269</v>
      </c>
    </row>
    <row r="83" spans="1:4" x14ac:dyDescent="0.25">
      <c r="A83" s="98"/>
      <c r="B83" s="7" t="s">
        <v>59</v>
      </c>
      <c r="C83" s="5" t="s">
        <v>5</v>
      </c>
      <c r="D83" s="24" t="s">
        <v>271</v>
      </c>
    </row>
    <row r="84" spans="1:4" x14ac:dyDescent="0.25">
      <c r="A84" s="98"/>
      <c r="B84" s="7" t="s">
        <v>88</v>
      </c>
      <c r="C84" s="5" t="s">
        <v>13</v>
      </c>
      <c r="D84" s="24">
        <v>600</v>
      </c>
    </row>
    <row r="85" spans="1:4" ht="31.5" x14ac:dyDescent="0.25">
      <c r="A85" s="98"/>
      <c r="B85" s="3" t="s">
        <v>175</v>
      </c>
      <c r="C85" s="5" t="s">
        <v>5</v>
      </c>
      <c r="D85" s="38">
        <v>41275</v>
      </c>
    </row>
    <row r="86" spans="1:4" ht="31.5" x14ac:dyDescent="0.25">
      <c r="A86" s="98"/>
      <c r="B86" s="3" t="s">
        <v>176</v>
      </c>
      <c r="C86" s="5" t="s">
        <v>5</v>
      </c>
      <c r="D86" s="24" t="s">
        <v>17</v>
      </c>
    </row>
    <row r="87" spans="1:4" x14ac:dyDescent="0.25">
      <c r="A87" s="98"/>
      <c r="B87" s="3" t="s">
        <v>177</v>
      </c>
      <c r="C87" s="5" t="s">
        <v>5</v>
      </c>
      <c r="D87" s="24" t="s">
        <v>270</v>
      </c>
    </row>
    <row r="88" spans="1:4" ht="16.5" thickBot="1" x14ac:dyDescent="0.3">
      <c r="A88" s="99"/>
      <c r="B88" s="47" t="s">
        <v>89</v>
      </c>
      <c r="C88" s="26" t="s">
        <v>5</v>
      </c>
      <c r="D88" s="27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3" t="s">
        <v>100</v>
      </c>
      <c r="B1" s="93"/>
      <c r="C1" s="93"/>
      <c r="D1" s="93"/>
    </row>
    <row r="2" spans="1:4" ht="26.25" x14ac:dyDescent="0.4">
      <c r="B2" s="123" t="s">
        <v>371</v>
      </c>
      <c r="C2" s="123"/>
      <c r="D2" s="123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43070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250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251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245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252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253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287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178</v>
      </c>
      <c r="C13" s="5" t="s">
        <v>5</v>
      </c>
      <c r="D13" s="24" t="s">
        <v>254</v>
      </c>
    </row>
    <row r="14" spans="1:4" s="6" customFormat="1" ht="33" customHeight="1" x14ac:dyDescent="0.25">
      <c r="A14" s="36"/>
      <c r="B14" s="7" t="s">
        <v>179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288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255</v>
      </c>
    </row>
    <row r="19" spans="1:4" ht="31.5" x14ac:dyDescent="0.25">
      <c r="A19" s="36"/>
      <c r="B19" s="7" t="s">
        <v>92</v>
      </c>
      <c r="C19" s="5" t="s">
        <v>5</v>
      </c>
      <c r="D19" s="24" t="s">
        <v>251</v>
      </c>
    </row>
    <row r="20" spans="1:4" x14ac:dyDescent="0.25">
      <c r="A20" s="36"/>
      <c r="B20" s="3" t="s">
        <v>59</v>
      </c>
      <c r="C20" s="5" t="s">
        <v>5</v>
      </c>
      <c r="D20" s="24" t="s">
        <v>245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263</v>
      </c>
    </row>
    <row r="23" spans="1:4" ht="31.5" x14ac:dyDescent="0.25">
      <c r="A23" s="36"/>
      <c r="B23" s="3" t="s">
        <v>95</v>
      </c>
      <c r="C23" s="5" t="s">
        <v>5</v>
      </c>
      <c r="D23" s="37" t="s">
        <v>257</v>
      </c>
    </row>
    <row r="24" spans="1:4" ht="63" x14ac:dyDescent="0.25">
      <c r="A24" s="36"/>
      <c r="B24" s="3" t="s">
        <v>96</v>
      </c>
      <c r="C24" s="5" t="s">
        <v>5</v>
      </c>
      <c r="D24" s="24" t="s">
        <v>289</v>
      </c>
    </row>
    <row r="25" spans="1:4" x14ac:dyDescent="0.25">
      <c r="A25" s="36"/>
      <c r="B25" s="7" t="s">
        <v>97</v>
      </c>
      <c r="C25" s="5" t="s">
        <v>5</v>
      </c>
      <c r="D25" s="38" t="s">
        <v>290</v>
      </c>
    </row>
    <row r="26" spans="1:4" ht="31.5" x14ac:dyDescent="0.25">
      <c r="A26" s="36"/>
      <c r="B26" s="48" t="s">
        <v>178</v>
      </c>
      <c r="C26" s="5" t="s">
        <v>5</v>
      </c>
      <c r="D26" s="24" t="s">
        <v>272</v>
      </c>
    </row>
    <row r="27" spans="1:4" ht="31.5" x14ac:dyDescent="0.25">
      <c r="A27" s="36"/>
      <c r="B27" s="7" t="s">
        <v>179</v>
      </c>
      <c r="C27" s="5" t="s">
        <v>5</v>
      </c>
      <c r="D27" s="24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39"/>
      <c r="B29" s="40" t="s">
        <v>99</v>
      </c>
      <c r="C29" s="26" t="s">
        <v>5</v>
      </c>
      <c r="D29" s="27" t="s">
        <v>288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258</v>
      </c>
    </row>
    <row r="32" spans="1:4" ht="31.5" x14ac:dyDescent="0.25">
      <c r="A32" s="36"/>
      <c r="B32" s="7" t="s">
        <v>92</v>
      </c>
      <c r="C32" s="5" t="s">
        <v>5</v>
      </c>
      <c r="D32" s="24" t="s">
        <v>251</v>
      </c>
    </row>
    <row r="33" spans="1:4" x14ac:dyDescent="0.25">
      <c r="A33" s="36"/>
      <c r="B33" s="3" t="s">
        <v>59</v>
      </c>
      <c r="C33" s="5" t="s">
        <v>5</v>
      </c>
      <c r="D33" s="24" t="s">
        <v>259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263</v>
      </c>
    </row>
    <row r="36" spans="1:4" ht="31.5" x14ac:dyDescent="0.25">
      <c r="A36" s="36"/>
      <c r="B36" s="3" t="s">
        <v>95</v>
      </c>
      <c r="C36" s="5" t="s">
        <v>5</v>
      </c>
      <c r="D36" s="37" t="s">
        <v>257</v>
      </c>
    </row>
    <row r="37" spans="1:4" ht="63" x14ac:dyDescent="0.25">
      <c r="A37" s="36"/>
      <c r="B37" s="3" t="s">
        <v>96</v>
      </c>
      <c r="C37" s="5" t="s">
        <v>5</v>
      </c>
      <c r="D37" s="24" t="s">
        <v>291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8" t="s">
        <v>178</v>
      </c>
      <c r="C39" s="5" t="s">
        <v>5</v>
      </c>
      <c r="D39" s="24">
        <v>2.7E-2</v>
      </c>
    </row>
    <row r="40" spans="1:4" ht="31.5" x14ac:dyDescent="0.25">
      <c r="A40" s="36"/>
      <c r="B40" s="48" t="s">
        <v>179</v>
      </c>
      <c r="C40" s="5" t="s">
        <v>5</v>
      </c>
      <c r="D40" s="54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39"/>
      <c r="B42" s="40" t="s">
        <v>99</v>
      </c>
      <c r="C42" s="26" t="s">
        <v>5</v>
      </c>
      <c r="D42" s="27" t="s">
        <v>288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260</v>
      </c>
    </row>
    <row r="45" spans="1:4" ht="31.5" x14ac:dyDescent="0.25">
      <c r="A45" s="36"/>
      <c r="B45" s="7" t="s">
        <v>92</v>
      </c>
      <c r="C45" s="5" t="s">
        <v>5</v>
      </c>
      <c r="D45" s="24" t="s">
        <v>251</v>
      </c>
    </row>
    <row r="46" spans="1:4" x14ac:dyDescent="0.25">
      <c r="A46" s="36"/>
      <c r="B46" s="3" t="s">
        <v>59</v>
      </c>
      <c r="C46" s="5" t="s">
        <v>5</v>
      </c>
      <c r="D46" s="24" t="s">
        <v>245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252</v>
      </c>
    </row>
    <row r="49" spans="1:4" ht="31.5" x14ac:dyDescent="0.25">
      <c r="A49" s="36"/>
      <c r="B49" s="3" t="s">
        <v>95</v>
      </c>
      <c r="C49" s="5" t="s">
        <v>5</v>
      </c>
      <c r="D49" s="37" t="s">
        <v>253</v>
      </c>
    </row>
    <row r="50" spans="1:4" ht="78.75" x14ac:dyDescent="0.25">
      <c r="A50" s="36"/>
      <c r="B50" s="3" t="s">
        <v>96</v>
      </c>
      <c r="C50" s="5" t="s">
        <v>5</v>
      </c>
      <c r="D50" s="24" t="s">
        <v>292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8" t="s">
        <v>178</v>
      </c>
      <c r="C52" s="5" t="s">
        <v>5</v>
      </c>
      <c r="D52" s="24">
        <v>9.31</v>
      </c>
    </row>
    <row r="53" spans="1:4" ht="31.5" x14ac:dyDescent="0.25">
      <c r="A53" s="36"/>
      <c r="B53" s="7" t="s">
        <v>179</v>
      </c>
      <c r="C53" s="5" t="s">
        <v>5</v>
      </c>
      <c r="D53" s="24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39"/>
      <c r="B55" s="40" t="s">
        <v>99</v>
      </c>
      <c r="C55" s="26" t="s">
        <v>5</v>
      </c>
      <c r="D55" s="27" t="s">
        <v>288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290</v>
      </c>
    </row>
    <row r="57" spans="1:4" x14ac:dyDescent="0.25">
      <c r="A57" s="36"/>
      <c r="B57" s="7" t="s">
        <v>91</v>
      </c>
      <c r="C57" s="5" t="s">
        <v>5</v>
      </c>
      <c r="D57" s="24" t="s">
        <v>261</v>
      </c>
    </row>
    <row r="58" spans="1:4" ht="31.5" x14ac:dyDescent="0.25">
      <c r="A58" s="36"/>
      <c r="B58" s="7" t="s">
        <v>92</v>
      </c>
      <c r="C58" s="5" t="s">
        <v>5</v>
      </c>
      <c r="D58" s="24" t="s">
        <v>251</v>
      </c>
    </row>
    <row r="59" spans="1:4" x14ac:dyDescent="0.25">
      <c r="A59" s="36"/>
      <c r="B59" s="3" t="s">
        <v>59</v>
      </c>
      <c r="C59" s="5" t="s">
        <v>5</v>
      </c>
      <c r="D59" s="24" t="s">
        <v>262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256</v>
      </c>
    </row>
    <row r="62" spans="1:4" ht="31.5" x14ac:dyDescent="0.25">
      <c r="A62" s="36"/>
      <c r="B62" s="3" t="s">
        <v>95</v>
      </c>
      <c r="C62" s="5" t="s">
        <v>5</v>
      </c>
      <c r="D62" s="37" t="s">
        <v>253</v>
      </c>
    </row>
    <row r="63" spans="1:4" ht="63" x14ac:dyDescent="0.25">
      <c r="A63" s="36"/>
      <c r="B63" s="3" t="s">
        <v>96</v>
      </c>
      <c r="C63" s="5" t="s">
        <v>5</v>
      </c>
      <c r="D63" s="24" t="s">
        <v>293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178</v>
      </c>
      <c r="C65" s="5" t="s">
        <v>5</v>
      </c>
      <c r="D65" s="24" t="s">
        <v>285</v>
      </c>
    </row>
    <row r="66" spans="1:4" ht="76.5" x14ac:dyDescent="0.25">
      <c r="A66" s="36"/>
      <c r="B66" s="7" t="s">
        <v>179</v>
      </c>
      <c r="C66" s="5" t="s">
        <v>5</v>
      </c>
      <c r="D66" s="54" t="s">
        <v>286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39"/>
      <c r="B68" s="40" t="s">
        <v>99</v>
      </c>
      <c r="C68" s="26" t="s">
        <v>5</v>
      </c>
      <c r="D68" s="27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4" t="s">
        <v>104</v>
      </c>
      <c r="B1" s="104"/>
      <c r="C1" s="104"/>
      <c r="D1" s="104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5" t="s">
        <v>183</v>
      </c>
      <c r="B8" s="95"/>
      <c r="C8" s="95"/>
      <c r="D8" s="95"/>
    </row>
    <row r="9" spans="1:4" s="6" customFormat="1" ht="37.5" customHeight="1" x14ac:dyDescent="0.25">
      <c r="A9" s="97">
        <v>1</v>
      </c>
      <c r="B9" s="50" t="s">
        <v>184</v>
      </c>
      <c r="C9" s="22" t="s">
        <v>5</v>
      </c>
      <c r="D9" s="23" t="s">
        <v>274</v>
      </c>
    </row>
    <row r="10" spans="1:4" s="6" customFormat="1" ht="20.100000000000001" customHeight="1" x14ac:dyDescent="0.25">
      <c r="A10" s="98"/>
      <c r="B10" s="7" t="s">
        <v>185</v>
      </c>
      <c r="C10" s="5" t="s">
        <v>5</v>
      </c>
      <c r="D10" s="24">
        <v>3812064211</v>
      </c>
    </row>
    <row r="11" spans="1:4" s="6" customFormat="1" ht="40.5" customHeight="1" x14ac:dyDescent="0.25">
      <c r="A11" s="98"/>
      <c r="B11" s="7" t="s">
        <v>101</v>
      </c>
      <c r="C11" s="5" t="s">
        <v>5</v>
      </c>
      <c r="D11" s="24" t="s">
        <v>275</v>
      </c>
    </row>
    <row r="12" spans="1:4" s="6" customFormat="1" ht="20.100000000000001" customHeight="1" x14ac:dyDescent="0.25">
      <c r="A12" s="98"/>
      <c r="B12" s="7" t="s">
        <v>102</v>
      </c>
      <c r="C12" s="5" t="s">
        <v>5</v>
      </c>
      <c r="D12" s="38">
        <v>41640</v>
      </c>
    </row>
    <row r="13" spans="1:4" s="6" customFormat="1" ht="20.100000000000001" customHeight="1" thickBot="1" x14ac:dyDescent="0.3">
      <c r="A13" s="99"/>
      <c r="B13" s="40" t="s">
        <v>103</v>
      </c>
      <c r="C13" s="26" t="s">
        <v>13</v>
      </c>
      <c r="D13" s="27">
        <v>400</v>
      </c>
    </row>
    <row r="14" spans="1:4" ht="31.5" x14ac:dyDescent="0.25">
      <c r="A14" s="97">
        <v>2</v>
      </c>
      <c r="B14" s="50" t="s">
        <v>184</v>
      </c>
      <c r="C14" s="22" t="s">
        <v>5</v>
      </c>
      <c r="D14" s="23" t="s">
        <v>280</v>
      </c>
    </row>
    <row r="15" spans="1:4" x14ac:dyDescent="0.25">
      <c r="A15" s="98"/>
      <c r="B15" s="7" t="s">
        <v>185</v>
      </c>
      <c r="C15" s="5" t="s">
        <v>5</v>
      </c>
      <c r="D15" s="24">
        <v>3849011544</v>
      </c>
    </row>
    <row r="16" spans="1:4" x14ac:dyDescent="0.25">
      <c r="A16" s="98"/>
      <c r="B16" s="7" t="s">
        <v>101</v>
      </c>
      <c r="C16" s="5" t="s">
        <v>5</v>
      </c>
      <c r="D16" s="24" t="s">
        <v>281</v>
      </c>
    </row>
    <row r="17" spans="1:4" x14ac:dyDescent="0.25">
      <c r="A17" s="98"/>
      <c r="B17" s="7" t="s">
        <v>102</v>
      </c>
      <c r="C17" s="5" t="s">
        <v>5</v>
      </c>
      <c r="D17" s="38">
        <v>41640</v>
      </c>
    </row>
    <row r="18" spans="1:4" ht="16.5" thickBot="1" x14ac:dyDescent="0.3">
      <c r="A18" s="99"/>
      <c r="B18" s="40" t="s">
        <v>103</v>
      </c>
      <c r="C18" s="26" t="s">
        <v>13</v>
      </c>
      <c r="D18" s="27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5" t="s">
        <v>264</v>
      </c>
      <c r="C10" s="105"/>
      <c r="D10" s="10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abSelected="1" topLeftCell="A49" zoomScale="130" zoomScaleNormal="130" workbookViewId="0">
      <selection activeCell="E57" sqref="E57"/>
    </sheetView>
  </sheetViews>
  <sheetFormatPr defaultRowHeight="15.75" x14ac:dyDescent="0.25"/>
  <cols>
    <col min="1" max="1" width="8.42578125" style="1" customWidth="1"/>
    <col min="2" max="2" width="47.28515625" style="72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x14ac:dyDescent="0.25">
      <c r="E1" s="109" t="s">
        <v>294</v>
      </c>
      <c r="F1" s="109"/>
      <c r="G1" s="109"/>
    </row>
    <row r="2" spans="1:7" ht="18.75" x14ac:dyDescent="0.3">
      <c r="B2" s="110" t="s">
        <v>295</v>
      </c>
      <c r="C2" s="111"/>
      <c r="D2" s="111"/>
      <c r="E2" s="109"/>
      <c r="F2" s="109"/>
      <c r="G2" s="109"/>
    </row>
    <row r="3" spans="1:7" ht="18.75" x14ac:dyDescent="0.3">
      <c r="B3" s="112" t="s">
        <v>296</v>
      </c>
      <c r="C3" s="112"/>
      <c r="D3" s="112"/>
      <c r="E3" s="109"/>
      <c r="F3" s="109"/>
      <c r="G3" s="109"/>
    </row>
    <row r="4" spans="1:7" ht="24.75" customHeight="1" x14ac:dyDescent="0.25">
      <c r="E4" s="109"/>
      <c r="F4" s="109"/>
      <c r="G4" s="109"/>
    </row>
    <row r="5" spans="1:7" ht="62.25" customHeight="1" x14ac:dyDescent="0.25">
      <c r="A5" s="113" t="s">
        <v>350</v>
      </c>
      <c r="B5" s="113"/>
      <c r="C5" s="113"/>
      <c r="D5" s="113"/>
      <c r="E5" s="113"/>
    </row>
    <row r="6" spans="1:7" x14ac:dyDescent="0.25">
      <c r="A6" s="2" t="s">
        <v>0</v>
      </c>
      <c r="B6" s="73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74" t="s">
        <v>4</v>
      </c>
      <c r="C7" s="5" t="s">
        <v>5</v>
      </c>
      <c r="D7" s="44">
        <v>43555</v>
      </c>
      <c r="E7" s="6"/>
      <c r="F7" s="6"/>
      <c r="G7" s="6"/>
    </row>
    <row r="8" spans="1:7" x14ac:dyDescent="0.25">
      <c r="A8" s="4">
        <v>2</v>
      </c>
      <c r="B8" s="74" t="s">
        <v>113</v>
      </c>
      <c r="C8" s="5" t="s">
        <v>5</v>
      </c>
      <c r="D8" s="44">
        <v>43101</v>
      </c>
      <c r="E8" s="6"/>
      <c r="F8" s="6"/>
      <c r="G8" s="6"/>
    </row>
    <row r="9" spans="1:7" x14ac:dyDescent="0.25">
      <c r="A9" s="4">
        <v>3</v>
      </c>
      <c r="B9" s="74" t="s">
        <v>114</v>
      </c>
      <c r="C9" s="5" t="s">
        <v>5</v>
      </c>
      <c r="D9" s="44">
        <v>43465</v>
      </c>
      <c r="E9" s="6"/>
      <c r="F9" s="6"/>
      <c r="G9" s="6"/>
    </row>
    <row r="10" spans="1:7" ht="38.25" customHeight="1" x14ac:dyDescent="0.25">
      <c r="A10" s="92" t="s">
        <v>186</v>
      </c>
      <c r="B10" s="92"/>
      <c r="C10" s="92"/>
      <c r="D10" s="92"/>
      <c r="E10" s="6"/>
      <c r="F10" s="6"/>
      <c r="G10" s="6"/>
    </row>
    <row r="11" spans="1:7" ht="31.5" x14ac:dyDescent="0.25">
      <c r="A11" s="4">
        <v>4</v>
      </c>
      <c r="B11" s="75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5">
        <f>[1]TDSheet!$B$15+[1]TDSheet!$F$15</f>
        <v>97558.62</v>
      </c>
      <c r="E13" s="6"/>
      <c r="F13" s="6"/>
      <c r="G13" s="6"/>
    </row>
    <row r="14" spans="1:7" ht="33.75" customHeight="1" x14ac:dyDescent="0.25">
      <c r="A14" s="4">
        <v>7</v>
      </c>
      <c r="B14" s="75" t="s">
        <v>187</v>
      </c>
      <c r="C14" s="5" t="s">
        <v>13</v>
      </c>
      <c r="D14" s="45">
        <f>D15+D16</f>
        <v>204647.36000000002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56">
        <f>[1]TDSheet!$C$15</f>
        <v>152298.88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56">
        <f>[1]TDSheet!$G$15</f>
        <v>52348.480000000003</v>
      </c>
      <c r="E16" s="6"/>
      <c r="F16" s="6"/>
      <c r="G16" s="6"/>
    </row>
    <row r="17" spans="1:7" x14ac:dyDescent="0.25">
      <c r="A17" s="4">
        <v>10</v>
      </c>
      <c r="B17" s="75" t="s">
        <v>116</v>
      </c>
      <c r="C17" s="5" t="s">
        <v>13</v>
      </c>
      <c r="D17" s="45"/>
      <c r="E17" s="6"/>
      <c r="F17" s="6"/>
      <c r="G17" s="6"/>
    </row>
    <row r="18" spans="1:7" x14ac:dyDescent="0.25">
      <c r="A18" s="4">
        <v>11</v>
      </c>
      <c r="B18" s="9" t="s">
        <v>188</v>
      </c>
      <c r="C18" s="5" t="s">
        <v>13</v>
      </c>
      <c r="D18" s="45">
        <f>D19+D20</f>
        <v>170463.53999999998</v>
      </c>
      <c r="E18" s="6"/>
      <c r="F18" s="6"/>
      <c r="G18" s="6"/>
    </row>
    <row r="19" spans="1:7" x14ac:dyDescent="0.25">
      <c r="A19" s="4"/>
      <c r="B19" s="9" t="s">
        <v>297</v>
      </c>
      <c r="C19" s="5"/>
      <c r="D19" s="56">
        <f>[1]TDSheet!$D$15</f>
        <v>126935.45</v>
      </c>
      <c r="E19" s="6"/>
      <c r="F19" s="6"/>
      <c r="G19" s="6"/>
    </row>
    <row r="20" spans="1:7" x14ac:dyDescent="0.25">
      <c r="A20" s="4"/>
      <c r="B20" s="9" t="s">
        <v>298</v>
      </c>
      <c r="C20" s="5"/>
      <c r="D20" s="56">
        <f>[1]TDSheet!$H$15</f>
        <v>43528.09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57">
        <v>16</v>
      </c>
      <c r="B25" s="76" t="s">
        <v>117</v>
      </c>
      <c r="C25" s="58" t="s">
        <v>13</v>
      </c>
      <c r="D25" s="59">
        <f>D18+D23</f>
        <v>170463.53999999998</v>
      </c>
      <c r="E25" s="6"/>
      <c r="F25" s="6"/>
      <c r="G25" s="6"/>
    </row>
    <row r="26" spans="1:7" ht="31.5" x14ac:dyDescent="0.25">
      <c r="A26" s="4">
        <v>17</v>
      </c>
      <c r="B26" s="75" t="s">
        <v>118</v>
      </c>
      <c r="C26" s="5" t="s">
        <v>13</v>
      </c>
      <c r="D26" s="45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70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5">
        <f>[1]TDSheet!$E$15+[1]TDSheet!$I$15</f>
        <v>125508.32</v>
      </c>
      <c r="E28" s="6"/>
      <c r="F28" s="6"/>
      <c r="G28" s="6"/>
    </row>
    <row r="29" spans="1:7" ht="37.5" customHeight="1" x14ac:dyDescent="0.25">
      <c r="A29" s="114" t="s">
        <v>299</v>
      </c>
      <c r="B29" s="114"/>
      <c r="C29" s="114"/>
      <c r="D29" s="114"/>
      <c r="E29" s="6"/>
      <c r="F29" s="6"/>
      <c r="G29" s="6"/>
    </row>
    <row r="30" spans="1:7" ht="63" x14ac:dyDescent="0.25">
      <c r="A30" s="60">
        <v>20</v>
      </c>
      <c r="B30" s="71" t="s">
        <v>300</v>
      </c>
      <c r="C30" s="60" t="s">
        <v>301</v>
      </c>
      <c r="D30" s="60" t="s">
        <v>302</v>
      </c>
      <c r="E30" s="6"/>
      <c r="F30" s="6"/>
      <c r="G30" s="6"/>
    </row>
    <row r="31" spans="1:7" x14ac:dyDescent="0.25">
      <c r="A31" s="60"/>
      <c r="B31" s="77" t="s">
        <v>351</v>
      </c>
      <c r="C31" s="60"/>
      <c r="D31" s="61">
        <v>-143283.7057325714</v>
      </c>
      <c r="E31" s="6"/>
      <c r="F31" s="6"/>
      <c r="G31" s="6"/>
    </row>
    <row r="32" spans="1:7" x14ac:dyDescent="0.25">
      <c r="A32" s="60"/>
      <c r="B32" s="77" t="s">
        <v>362</v>
      </c>
      <c r="C32" s="60"/>
      <c r="D32" s="61"/>
      <c r="E32" s="6"/>
      <c r="F32" s="6"/>
      <c r="G32" s="6"/>
    </row>
    <row r="33" spans="1:7" ht="31.5" x14ac:dyDescent="0.25">
      <c r="A33" s="61" t="s">
        <v>303</v>
      </c>
      <c r="B33" s="71" t="s">
        <v>304</v>
      </c>
      <c r="C33" s="60" t="s">
        <v>305</v>
      </c>
      <c r="D33" s="61">
        <f>2550*12</f>
        <v>30600</v>
      </c>
      <c r="E33" s="6"/>
      <c r="F33" s="6"/>
      <c r="G33" s="6"/>
    </row>
    <row r="34" spans="1:7" ht="31.5" x14ac:dyDescent="0.25">
      <c r="A34" s="61" t="s">
        <v>306</v>
      </c>
      <c r="B34" s="71" t="s">
        <v>307</v>
      </c>
      <c r="C34" s="60" t="s">
        <v>345</v>
      </c>
      <c r="D34" s="61">
        <f>1545*12</f>
        <v>18540</v>
      </c>
      <c r="E34" s="6"/>
      <c r="F34" s="6"/>
      <c r="G34" s="6"/>
    </row>
    <row r="35" spans="1:7" ht="16.5" customHeight="1" x14ac:dyDescent="0.25">
      <c r="A35" s="61" t="s">
        <v>308</v>
      </c>
      <c r="B35" s="78" t="s">
        <v>310</v>
      </c>
      <c r="C35" s="62" t="s">
        <v>267</v>
      </c>
      <c r="D35" s="61">
        <f>967.5*0.67*12</f>
        <v>7778.7000000000007</v>
      </c>
      <c r="E35" s="6"/>
      <c r="F35" s="6"/>
      <c r="G35" s="6"/>
    </row>
    <row r="36" spans="1:7" ht="63.75" customHeight="1" x14ac:dyDescent="0.25">
      <c r="A36" s="61" t="s">
        <v>309</v>
      </c>
      <c r="B36" s="78" t="s">
        <v>312</v>
      </c>
      <c r="C36" s="62" t="s">
        <v>313</v>
      </c>
      <c r="D36" s="63">
        <v>19224.5</v>
      </c>
      <c r="E36" s="6"/>
      <c r="F36" s="6"/>
      <c r="G36" s="6"/>
    </row>
    <row r="37" spans="1:7" ht="47.25" x14ac:dyDescent="0.25">
      <c r="A37" s="61" t="s">
        <v>311</v>
      </c>
      <c r="B37" s="78" t="s">
        <v>315</v>
      </c>
      <c r="C37" s="62" t="s">
        <v>248</v>
      </c>
      <c r="D37" s="63">
        <v>3744.96</v>
      </c>
      <c r="E37" s="6"/>
      <c r="F37" s="6"/>
      <c r="G37" s="6"/>
    </row>
    <row r="38" spans="1:7" ht="94.5" x14ac:dyDescent="0.25">
      <c r="A38" s="61" t="s">
        <v>314</v>
      </c>
      <c r="B38" s="78" t="s">
        <v>317</v>
      </c>
      <c r="C38" s="62" t="s">
        <v>248</v>
      </c>
      <c r="D38" s="63">
        <v>18012.240000000002</v>
      </c>
      <c r="E38" s="6"/>
      <c r="F38" s="6"/>
      <c r="G38" s="70"/>
    </row>
    <row r="39" spans="1:7" ht="16.5" customHeight="1" x14ac:dyDescent="0.25">
      <c r="A39" s="61" t="s">
        <v>316</v>
      </c>
      <c r="B39" s="71" t="s">
        <v>347</v>
      </c>
      <c r="C39" s="60" t="s">
        <v>346</v>
      </c>
      <c r="D39" s="61">
        <v>3400</v>
      </c>
      <c r="E39" s="6"/>
      <c r="F39" s="6"/>
      <c r="G39" s="6"/>
    </row>
    <row r="40" spans="1:7" ht="15" customHeight="1" x14ac:dyDescent="0.25">
      <c r="A40" s="61" t="s">
        <v>318</v>
      </c>
      <c r="B40" s="78" t="s">
        <v>320</v>
      </c>
      <c r="C40" s="62" t="s">
        <v>321</v>
      </c>
      <c r="D40" s="63">
        <v>4889.5</v>
      </c>
      <c r="E40" s="6"/>
      <c r="F40" s="6"/>
      <c r="G40" s="6"/>
    </row>
    <row r="41" spans="1:7" ht="27" customHeight="1" x14ac:dyDescent="0.25">
      <c r="A41" s="61" t="s">
        <v>319</v>
      </c>
      <c r="B41" s="79" t="s">
        <v>323</v>
      </c>
      <c r="C41" s="60" t="s">
        <v>324</v>
      </c>
      <c r="D41" s="61">
        <v>355</v>
      </c>
      <c r="E41" s="6"/>
      <c r="F41" s="6"/>
      <c r="G41" s="6"/>
    </row>
    <row r="42" spans="1:7" ht="31.5" customHeight="1" x14ac:dyDescent="0.25">
      <c r="A42" s="61" t="s">
        <v>322</v>
      </c>
      <c r="B42" s="80" t="s">
        <v>326</v>
      </c>
      <c r="C42" s="60"/>
      <c r="D42" s="61">
        <v>7443.3</v>
      </c>
      <c r="E42" s="6"/>
      <c r="F42" s="6"/>
      <c r="G42" s="6"/>
    </row>
    <row r="43" spans="1:7" ht="31.5" customHeight="1" x14ac:dyDescent="0.25">
      <c r="A43" s="61" t="s">
        <v>325</v>
      </c>
      <c r="B43" s="80" t="s">
        <v>353</v>
      </c>
      <c r="C43" s="62"/>
      <c r="D43" s="63">
        <v>495</v>
      </c>
      <c r="E43" s="6"/>
      <c r="F43" s="6"/>
      <c r="G43" s="6"/>
    </row>
    <row r="44" spans="1:7" ht="32.25" customHeight="1" x14ac:dyDescent="0.25">
      <c r="A44" s="61" t="s">
        <v>327</v>
      </c>
      <c r="B44" s="80" t="s">
        <v>349</v>
      </c>
      <c r="C44" s="62"/>
      <c r="D44" s="63">
        <v>420</v>
      </c>
      <c r="E44" s="6"/>
      <c r="F44" s="6"/>
      <c r="G44" s="6"/>
    </row>
    <row r="45" spans="1:7" ht="17.25" customHeight="1" x14ac:dyDescent="0.25">
      <c r="A45" s="61" t="s">
        <v>328</v>
      </c>
      <c r="B45" s="80" t="s">
        <v>329</v>
      </c>
      <c r="C45" s="62"/>
      <c r="D45" s="63">
        <v>323</v>
      </c>
      <c r="E45" s="6"/>
      <c r="F45" s="6"/>
      <c r="G45" s="6"/>
    </row>
    <row r="46" spans="1:7" ht="19.5" customHeight="1" x14ac:dyDescent="0.25">
      <c r="A46" s="61" t="s">
        <v>330</v>
      </c>
      <c r="B46" s="78" t="s">
        <v>331</v>
      </c>
      <c r="C46" s="60" t="s">
        <v>332</v>
      </c>
      <c r="D46" s="60">
        <f>1800*2</f>
        <v>3600</v>
      </c>
      <c r="E46" s="6"/>
      <c r="F46" s="6"/>
      <c r="G46" s="6"/>
    </row>
    <row r="47" spans="1:7" ht="131.25" customHeight="1" x14ac:dyDescent="0.25">
      <c r="A47" s="61" t="s">
        <v>333</v>
      </c>
      <c r="B47" s="87" t="s">
        <v>357</v>
      </c>
      <c r="C47" s="60"/>
      <c r="D47" s="61">
        <v>12116</v>
      </c>
      <c r="E47" s="6"/>
      <c r="F47" s="6"/>
      <c r="G47" s="6"/>
    </row>
    <row r="48" spans="1:7" ht="30" customHeight="1" x14ac:dyDescent="0.25">
      <c r="A48" s="61" t="s">
        <v>352</v>
      </c>
      <c r="B48" s="71" t="s">
        <v>354</v>
      </c>
      <c r="C48" s="62"/>
      <c r="D48" s="63">
        <v>1000</v>
      </c>
      <c r="E48" s="6"/>
      <c r="F48" s="6"/>
      <c r="G48" s="6"/>
    </row>
    <row r="49" spans="1:7" ht="16.5" customHeight="1" x14ac:dyDescent="0.25">
      <c r="A49" s="61" t="s">
        <v>334</v>
      </c>
      <c r="B49" s="71" t="s">
        <v>355</v>
      </c>
      <c r="C49" s="60"/>
      <c r="D49" s="61">
        <v>455</v>
      </c>
      <c r="E49" s="6"/>
      <c r="F49" s="6"/>
      <c r="G49" s="6"/>
    </row>
    <row r="50" spans="1:7" ht="21.75" customHeight="1" x14ac:dyDescent="0.25">
      <c r="A50" s="61" t="s">
        <v>335</v>
      </c>
      <c r="B50" s="86" t="s">
        <v>356</v>
      </c>
      <c r="C50" s="85"/>
      <c r="D50" s="63">
        <v>2100</v>
      </c>
      <c r="E50" s="6"/>
      <c r="F50" s="6"/>
      <c r="G50" s="6"/>
    </row>
    <row r="51" spans="1:7" ht="21.75" customHeight="1" x14ac:dyDescent="0.25">
      <c r="A51" s="61" t="s">
        <v>336</v>
      </c>
      <c r="B51" s="81" t="s">
        <v>338</v>
      </c>
      <c r="C51" s="64">
        <v>0.1</v>
      </c>
      <c r="D51" s="63">
        <f>0.1*SUM(D33:D47)</f>
        <v>13094.220000000001</v>
      </c>
      <c r="E51" s="6"/>
      <c r="F51" s="6"/>
      <c r="G51" s="6"/>
    </row>
    <row r="52" spans="1:7" ht="21.75" customHeight="1" x14ac:dyDescent="0.25">
      <c r="A52" s="61" t="s">
        <v>337</v>
      </c>
      <c r="B52" s="88" t="s">
        <v>365</v>
      </c>
      <c r="C52" s="89"/>
      <c r="D52" s="90">
        <f>SUM(D33:D51)</f>
        <v>147591.42000000001</v>
      </c>
      <c r="E52" s="6"/>
      <c r="F52" s="6"/>
      <c r="G52" s="6"/>
    </row>
    <row r="53" spans="1:7" ht="30.75" customHeight="1" x14ac:dyDescent="0.25">
      <c r="A53" s="61" t="s">
        <v>339</v>
      </c>
      <c r="B53" s="88" t="s">
        <v>366</v>
      </c>
      <c r="C53" s="89"/>
      <c r="D53" s="90">
        <f>D19-D52</f>
        <v>-20655.970000000016</v>
      </c>
      <c r="E53" s="6"/>
      <c r="F53" s="6"/>
      <c r="G53" s="6"/>
    </row>
    <row r="54" spans="1:7" ht="21.75" customHeight="1" x14ac:dyDescent="0.25">
      <c r="A54" s="61" t="s">
        <v>340</v>
      </c>
      <c r="B54" s="91" t="s">
        <v>298</v>
      </c>
      <c r="C54" s="85"/>
      <c r="D54" s="63"/>
      <c r="E54" s="6"/>
      <c r="F54" s="6"/>
      <c r="G54" s="6"/>
    </row>
    <row r="55" spans="1:7" ht="27.75" customHeight="1" x14ac:dyDescent="0.25">
      <c r="A55" s="61" t="s">
        <v>341</v>
      </c>
      <c r="B55" s="78" t="s">
        <v>358</v>
      </c>
      <c r="C55" s="60"/>
      <c r="D55" s="61">
        <v>79650</v>
      </c>
      <c r="E55" s="6"/>
      <c r="F55" s="6"/>
      <c r="G55" s="6"/>
    </row>
    <row r="56" spans="1:7" ht="33" customHeight="1" x14ac:dyDescent="0.25">
      <c r="A56" s="61" t="s">
        <v>342</v>
      </c>
      <c r="B56" s="71" t="s">
        <v>359</v>
      </c>
      <c r="C56" s="60"/>
      <c r="D56" s="61">
        <v>1500</v>
      </c>
      <c r="E56" s="6"/>
      <c r="F56" s="6"/>
      <c r="G56" s="6"/>
    </row>
    <row r="57" spans="1:7" ht="27.75" customHeight="1" x14ac:dyDescent="0.25">
      <c r="A57" s="61" t="s">
        <v>363</v>
      </c>
      <c r="B57" s="78" t="s">
        <v>360</v>
      </c>
      <c r="C57" s="60"/>
      <c r="D57" s="61">
        <v>4765</v>
      </c>
      <c r="E57" s="6"/>
      <c r="F57" s="6"/>
      <c r="G57" s="6"/>
    </row>
    <row r="58" spans="1:7" ht="27.75" customHeight="1" x14ac:dyDescent="0.25">
      <c r="A58" s="61" t="s">
        <v>367</v>
      </c>
      <c r="B58" s="78" t="s">
        <v>364</v>
      </c>
      <c r="C58" s="60"/>
      <c r="D58" s="61">
        <v>1966</v>
      </c>
      <c r="E58" s="6"/>
      <c r="F58" s="6"/>
      <c r="G58" s="6"/>
    </row>
    <row r="59" spans="1:7" ht="18" customHeight="1" x14ac:dyDescent="0.25">
      <c r="A59" s="61" t="s">
        <v>368</v>
      </c>
      <c r="B59" s="65" t="s">
        <v>361</v>
      </c>
      <c r="C59" s="66"/>
      <c r="D59" s="67">
        <f>SUM(D55:D58)</f>
        <v>87881</v>
      </c>
      <c r="E59" s="6"/>
      <c r="F59" s="6"/>
      <c r="G59" s="6"/>
    </row>
    <row r="60" spans="1:7" ht="33.75" customHeight="1" x14ac:dyDescent="0.25">
      <c r="A60" s="61" t="s">
        <v>369</v>
      </c>
      <c r="B60" s="65" t="s">
        <v>370</v>
      </c>
      <c r="C60" s="66"/>
      <c r="D60" s="67">
        <f>D20+D31-D59</f>
        <v>-187636.6157325714</v>
      </c>
      <c r="E60" s="6"/>
      <c r="F60" s="6"/>
      <c r="G60" s="6"/>
    </row>
    <row r="61" spans="1:7" ht="30" customHeight="1" x14ac:dyDescent="0.25">
      <c r="A61" s="119" t="s">
        <v>276</v>
      </c>
      <c r="B61" s="119"/>
      <c r="C61" s="119"/>
      <c r="D61" s="119"/>
    </row>
    <row r="62" spans="1:7" x14ac:dyDescent="0.25">
      <c r="A62" s="19">
        <v>21</v>
      </c>
      <c r="B62" s="82" t="s">
        <v>190</v>
      </c>
      <c r="C62" s="19" t="s">
        <v>6</v>
      </c>
      <c r="D62" s="60">
        <v>0</v>
      </c>
    </row>
    <row r="63" spans="1:7" x14ac:dyDescent="0.25">
      <c r="A63" s="19">
        <v>22</v>
      </c>
      <c r="B63" s="82" t="s">
        <v>191</v>
      </c>
      <c r="C63" s="19" t="s">
        <v>6</v>
      </c>
      <c r="D63" s="60">
        <v>0</v>
      </c>
    </row>
    <row r="64" spans="1:7" ht="31.5" x14ac:dyDescent="0.25">
      <c r="A64" s="19">
        <v>23</v>
      </c>
      <c r="B64" s="82" t="s">
        <v>192</v>
      </c>
      <c r="C64" s="19" t="s">
        <v>6</v>
      </c>
      <c r="D64" s="60">
        <v>0</v>
      </c>
    </row>
    <row r="65" spans="1:8" x14ac:dyDescent="0.25">
      <c r="A65" s="19">
        <v>24</v>
      </c>
      <c r="B65" s="82" t="s">
        <v>193</v>
      </c>
      <c r="C65" s="19" t="s">
        <v>13</v>
      </c>
      <c r="D65" s="60">
        <v>0</v>
      </c>
    </row>
    <row r="66" spans="1:8" ht="28.5" customHeight="1" x14ac:dyDescent="0.25">
      <c r="A66" s="115" t="s">
        <v>119</v>
      </c>
      <c r="B66" s="115"/>
      <c r="C66" s="115"/>
      <c r="D66" s="115"/>
    </row>
    <row r="67" spans="1:8" ht="31.5" x14ac:dyDescent="0.25">
      <c r="A67" s="19">
        <v>25</v>
      </c>
      <c r="B67" s="83" t="s">
        <v>120</v>
      </c>
      <c r="C67" s="19" t="s">
        <v>13</v>
      </c>
      <c r="D67" s="61"/>
    </row>
    <row r="68" spans="1:8" x14ac:dyDescent="0.25">
      <c r="A68" s="19">
        <v>26</v>
      </c>
      <c r="B68" s="82" t="s">
        <v>125</v>
      </c>
      <c r="C68" s="19" t="s">
        <v>13</v>
      </c>
      <c r="D68" s="61">
        <v>0</v>
      </c>
    </row>
    <row r="69" spans="1:8" x14ac:dyDescent="0.25">
      <c r="A69" s="19">
        <v>27</v>
      </c>
      <c r="B69" s="82" t="s">
        <v>126</v>
      </c>
      <c r="C69" s="19" t="s">
        <v>13</v>
      </c>
      <c r="D69" s="61">
        <v>235974.86</v>
      </c>
    </row>
    <row r="70" spans="1:8" ht="31.5" x14ac:dyDescent="0.25">
      <c r="A70" s="19">
        <v>28</v>
      </c>
      <c r="B70" s="83" t="s">
        <v>121</v>
      </c>
      <c r="C70" s="19" t="s">
        <v>13</v>
      </c>
      <c r="D70" s="61"/>
    </row>
    <row r="71" spans="1:8" x14ac:dyDescent="0.25">
      <c r="A71" s="19">
        <v>29</v>
      </c>
      <c r="B71" s="82" t="s">
        <v>125</v>
      </c>
      <c r="C71" s="19" t="s">
        <v>13</v>
      </c>
      <c r="D71" s="61">
        <v>0</v>
      </c>
    </row>
    <row r="72" spans="1:8" x14ac:dyDescent="0.25">
      <c r="A72" s="19">
        <v>30</v>
      </c>
      <c r="B72" s="82" t="s">
        <v>126</v>
      </c>
      <c r="C72" s="19" t="s">
        <v>13</v>
      </c>
      <c r="D72" s="61">
        <v>336741.44</v>
      </c>
    </row>
    <row r="73" spans="1:8" ht="39" customHeight="1" x14ac:dyDescent="0.25">
      <c r="A73" s="115" t="s">
        <v>194</v>
      </c>
      <c r="B73" s="115"/>
      <c r="C73" s="115"/>
      <c r="D73" s="115"/>
    </row>
    <row r="74" spans="1:8" ht="47.25" x14ac:dyDescent="0.25">
      <c r="A74" s="116">
        <v>31</v>
      </c>
      <c r="B74" s="83" t="s">
        <v>91</v>
      </c>
      <c r="C74" s="19" t="s">
        <v>5</v>
      </c>
      <c r="D74" s="60" t="s">
        <v>260</v>
      </c>
      <c r="E74" s="8" t="s">
        <v>250</v>
      </c>
      <c r="F74" s="8" t="s">
        <v>255</v>
      </c>
      <c r="G74" s="8" t="s">
        <v>258</v>
      </c>
    </row>
    <row r="75" spans="1:8" x14ac:dyDescent="0.25">
      <c r="A75" s="117"/>
      <c r="B75" s="83" t="s">
        <v>59</v>
      </c>
      <c r="C75" s="19" t="s">
        <v>5</v>
      </c>
      <c r="D75" s="60" t="s">
        <v>245</v>
      </c>
      <c r="E75" s="8" t="s">
        <v>245</v>
      </c>
      <c r="F75" s="8" t="s">
        <v>245</v>
      </c>
      <c r="G75" s="8" t="s">
        <v>259</v>
      </c>
    </row>
    <row r="76" spans="1:8" x14ac:dyDescent="0.25">
      <c r="A76" s="117"/>
      <c r="B76" s="83" t="s">
        <v>122</v>
      </c>
      <c r="C76" s="19" t="s">
        <v>98</v>
      </c>
      <c r="D76" s="60">
        <f>E76+F76</f>
        <v>4357.3630000000003</v>
      </c>
      <c r="E76" s="8">
        <v>3009.163</v>
      </c>
      <c r="F76" s="8">
        <v>1348.2</v>
      </c>
      <c r="G76" s="8">
        <v>313.68</v>
      </c>
    </row>
    <row r="77" spans="1:8" x14ac:dyDescent="0.25">
      <c r="A77" s="117"/>
      <c r="B77" s="83" t="s">
        <v>195</v>
      </c>
      <c r="C77" s="19" t="s">
        <v>13</v>
      </c>
      <c r="D77" s="68">
        <f>34346.16+21618.42</f>
        <v>55964.58</v>
      </c>
      <c r="E77" s="53">
        <v>32072.04</v>
      </c>
      <c r="F77" s="53">
        <v>97753.77</v>
      </c>
      <c r="G77" s="53">
        <v>328532.98</v>
      </c>
    </row>
    <row r="78" spans="1:8" x14ac:dyDescent="0.25">
      <c r="A78" s="117"/>
      <c r="B78" s="82" t="s">
        <v>196</v>
      </c>
      <c r="C78" s="19" t="s">
        <v>13</v>
      </c>
      <c r="D78" s="69">
        <f>24471.83+16050.75</f>
        <v>40522.58</v>
      </c>
      <c r="E78" s="55">
        <v>23582.14</v>
      </c>
      <c r="F78" s="55">
        <v>74154.03</v>
      </c>
      <c r="G78" s="55">
        <v>246106.93</v>
      </c>
    </row>
    <row r="79" spans="1:8" x14ac:dyDescent="0.25">
      <c r="A79" s="117"/>
      <c r="B79" s="82" t="s">
        <v>197</v>
      </c>
      <c r="C79" s="19" t="s">
        <v>13</v>
      </c>
      <c r="D79" s="69">
        <f>D77-D78</f>
        <v>15442</v>
      </c>
      <c r="E79" s="55">
        <f>E77-E78</f>
        <v>8489.9000000000015</v>
      </c>
      <c r="F79" s="55">
        <f t="shared" ref="F79:G79" si="0">F77-F78</f>
        <v>23599.740000000005</v>
      </c>
      <c r="G79" s="55">
        <f t="shared" si="0"/>
        <v>82426.049999999988</v>
      </c>
    </row>
    <row r="80" spans="1:8" ht="31.5" x14ac:dyDescent="0.25">
      <c r="A80" s="117"/>
      <c r="B80" s="82" t="s">
        <v>200</v>
      </c>
      <c r="C80" s="19" t="s">
        <v>13</v>
      </c>
      <c r="D80" s="120" t="s">
        <v>348</v>
      </c>
      <c r="E80" s="121"/>
      <c r="F80" s="121"/>
      <c r="G80" s="121"/>
      <c r="H80" s="122"/>
    </row>
    <row r="81" spans="1:8" ht="31.5" x14ac:dyDescent="0.25">
      <c r="A81" s="117"/>
      <c r="B81" s="82" t="s">
        <v>199</v>
      </c>
      <c r="C81" s="19" t="s">
        <v>13</v>
      </c>
      <c r="D81" s="120" t="s">
        <v>348</v>
      </c>
      <c r="E81" s="121"/>
      <c r="F81" s="121"/>
      <c r="G81" s="121"/>
      <c r="H81" s="122"/>
    </row>
    <row r="82" spans="1:8" ht="31.5" x14ac:dyDescent="0.25">
      <c r="A82" s="117"/>
      <c r="B82" s="82" t="s">
        <v>198</v>
      </c>
      <c r="C82" s="19" t="s">
        <v>13</v>
      </c>
      <c r="D82" s="120" t="s">
        <v>348</v>
      </c>
      <c r="E82" s="121"/>
      <c r="F82" s="121"/>
      <c r="G82" s="121"/>
      <c r="H82" s="122"/>
    </row>
    <row r="83" spans="1:8" ht="47.25" x14ac:dyDescent="0.25">
      <c r="A83" s="118"/>
      <c r="B83" s="83" t="s">
        <v>201</v>
      </c>
      <c r="C83" s="19" t="s">
        <v>13</v>
      </c>
      <c r="D83" s="68">
        <v>0</v>
      </c>
      <c r="E83" s="8">
        <v>0</v>
      </c>
      <c r="F83" s="8">
        <v>0</v>
      </c>
      <c r="G83" s="8">
        <v>0</v>
      </c>
    </row>
    <row r="84" spans="1:8" x14ac:dyDescent="0.25">
      <c r="A84" s="106" t="s">
        <v>202</v>
      </c>
      <c r="B84" s="107"/>
      <c r="C84" s="107"/>
      <c r="D84" s="108"/>
    </row>
    <row r="85" spans="1:8" x14ac:dyDescent="0.25">
      <c r="A85" s="19">
        <v>32</v>
      </c>
      <c r="B85" s="82" t="s">
        <v>190</v>
      </c>
      <c r="C85" s="19" t="s">
        <v>6</v>
      </c>
      <c r="D85" s="69">
        <v>0</v>
      </c>
    </row>
    <row r="86" spans="1:8" x14ac:dyDescent="0.25">
      <c r="A86" s="19">
        <v>33</v>
      </c>
      <c r="B86" s="82" t="s">
        <v>191</v>
      </c>
      <c r="C86" s="19" t="s">
        <v>6</v>
      </c>
      <c r="D86" s="60">
        <v>0</v>
      </c>
    </row>
    <row r="87" spans="1:8" ht="31.5" x14ac:dyDescent="0.25">
      <c r="A87" s="19">
        <v>34</v>
      </c>
      <c r="B87" s="82" t="s">
        <v>192</v>
      </c>
      <c r="C87" s="19" t="s">
        <v>6</v>
      </c>
      <c r="D87" s="18">
        <v>0</v>
      </c>
    </row>
    <row r="88" spans="1:8" x14ac:dyDescent="0.25">
      <c r="A88" s="19">
        <v>35</v>
      </c>
      <c r="B88" s="82" t="s">
        <v>193</v>
      </c>
      <c r="C88" s="19" t="s">
        <v>13</v>
      </c>
      <c r="D88" s="60">
        <v>0</v>
      </c>
    </row>
    <row r="89" spans="1:8" x14ac:dyDescent="0.25">
      <c r="A89" s="106" t="s">
        <v>203</v>
      </c>
      <c r="B89" s="107"/>
      <c r="C89" s="107"/>
      <c r="D89" s="108"/>
    </row>
    <row r="90" spans="1:8" ht="31.5" x14ac:dyDescent="0.25">
      <c r="A90" s="19">
        <v>36</v>
      </c>
      <c r="B90" s="82" t="s">
        <v>204</v>
      </c>
      <c r="C90" s="19" t="s">
        <v>6</v>
      </c>
      <c r="D90" s="60">
        <v>0</v>
      </c>
    </row>
    <row r="91" spans="1:8" x14ac:dyDescent="0.25">
      <c r="A91" s="19">
        <v>37</v>
      </c>
      <c r="B91" s="82" t="s">
        <v>205</v>
      </c>
      <c r="C91" s="19" t="s">
        <v>6</v>
      </c>
      <c r="D91" s="60">
        <v>0</v>
      </c>
    </row>
    <row r="92" spans="1:8" ht="31.5" x14ac:dyDescent="0.25">
      <c r="A92" s="19">
        <v>38</v>
      </c>
      <c r="B92" s="82" t="s">
        <v>206</v>
      </c>
      <c r="C92" s="19" t="s">
        <v>13</v>
      </c>
      <c r="D92" s="18">
        <v>0</v>
      </c>
    </row>
    <row r="93" spans="1:8" x14ac:dyDescent="0.25">
      <c r="B93" s="84"/>
    </row>
    <row r="94" spans="1:8" x14ac:dyDescent="0.25">
      <c r="B94" s="84" t="s">
        <v>343</v>
      </c>
      <c r="D94" s="1" t="s">
        <v>344</v>
      </c>
    </row>
  </sheetData>
  <mergeCells count="15">
    <mergeCell ref="A89:D89"/>
    <mergeCell ref="E1:G4"/>
    <mergeCell ref="B2:D2"/>
    <mergeCell ref="B3:D3"/>
    <mergeCell ref="A5:E5"/>
    <mergeCell ref="A10:D10"/>
    <mergeCell ref="A29:D29"/>
    <mergeCell ref="A66:D66"/>
    <mergeCell ref="A73:D73"/>
    <mergeCell ref="A74:A83"/>
    <mergeCell ref="A84:D84"/>
    <mergeCell ref="A61:D61"/>
    <mergeCell ref="D80:H80"/>
    <mergeCell ref="D81:H81"/>
    <mergeCell ref="D82:H82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2019-04-16T03:10:41Z</dcterms:modified>
</cp:coreProperties>
</file>