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62913"/>
</workbook>
</file>

<file path=xl/calcChain.xml><?xml version="1.0" encoding="utf-8"?>
<calcChain xmlns="http://schemas.openxmlformats.org/spreadsheetml/2006/main">
  <c r="D52" i="12" l="1"/>
  <c r="D50" i="12"/>
  <c r="D51" i="12" s="1"/>
  <c r="D64" i="12"/>
  <c r="D63" i="12"/>
  <c r="D62" i="12"/>
  <c r="D60" i="12"/>
  <c r="D82" i="12" l="1"/>
  <c r="D81" i="12"/>
  <c r="D83" i="12" s="1"/>
  <c r="D54" i="12" l="1"/>
  <c r="D49" i="12"/>
  <c r="D42" i="12"/>
  <c r="D17" i="12" l="1"/>
  <c r="D40" i="12" l="1"/>
  <c r="D38" i="12"/>
  <c r="D37" i="12"/>
  <c r="D35" i="12"/>
  <c r="D34" i="12"/>
  <c r="D33" i="12"/>
  <c r="D14" i="12" l="1"/>
  <c r="D22" i="5" l="1"/>
  <c r="D25" i="12" l="1"/>
  <c r="D28" i="5" l="1"/>
</calcChain>
</file>

<file path=xl/sharedStrings.xml><?xml version="1.0" encoding="utf-8"?>
<sst xmlns="http://schemas.openxmlformats.org/spreadsheetml/2006/main" count="990" uniqueCount="384">
  <si>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</si>
  <si>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</si>
  <si>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</si>
  <si>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</si>
  <si>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</si>
  <si>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</si>
  <si>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</si>
  <si>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</si>
  <si>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</si>
  <si>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</si>
  <si>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</si>
  <si>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</si>
  <si>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</si>
  <si>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</si>
  <si>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</si>
  <si>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</si>
  <si>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</si>
  <si>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</si>
  <si>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</si>
  <si>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</si>
  <si>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</si>
  <si>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</si>
  <si>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</si>
  <si>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</si>
  <si>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</si>
  <si>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</si>
  <si>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</si>
  <si>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</si>
  <si>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</si>
  <si>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</si>
  <si>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</si>
  <si>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</si>
  <si>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</si>
  <si>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</si>
  <si>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</si>
  <si>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</si>
  <si>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</si>
  <si>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</si>
  <si>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</si>
  <si>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</si>
  <si>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</si>
  <si>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</si>
  <si>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</si>
  <si>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</si>
  <si>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</si>
  <si>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</si>
  <si>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</si>
  <si>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</si>
  <si>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</si>
  <si>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</si>
  <si>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</si>
  <si>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</si>
  <si>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</si>
  <si>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</si>
  <si>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</si>
  <si>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</si>
  <si>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</si>
  <si>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</si>
  <si>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</si>
  <si>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</si>
  <si>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</si>
  <si>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</si>
  <si>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</si>
  <si>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</si>
  <si>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</si>
  <si>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</si>
  <si>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</si>
  <si>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</si>
  <si>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</si>
  <si>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</si>
  <si>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</si>
  <si>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</si>
  <si>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</si>
  <si>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</si>
  <si>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</si>
  <si>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</si>
  <si>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</si>
  <si>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</si>
  <si>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</si>
  <si>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</si>
  <si>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</si>
  <si>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</si>
  <si>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</si>
  <si>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</si>
  <si>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</si>
  <si>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</si>
  <si>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</si>
  <si>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</si>
  <si>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</si>
  <si>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</si>
  <si>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</si>
  <si>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</si>
  <si>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</si>
  <si>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</si>
  <si>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</si>
  <si>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</si>
  <si>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</si>
  <si>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</si>
  <si>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</si>
  <si>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</si>
  <si>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</si>
  <si>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</si>
  <si>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</si>
  <si>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</si>
  <si>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</si>
  <si>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</si>
  <si>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</si>
  <si>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</si>
  <si>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</si>
  <si>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</si>
  <si>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</si>
  <si>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</si>
  <si>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</si>
  <si>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</si>
  <si>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</si>
  <si>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</si>
  <si>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</si>
  <si>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</si>
  <si>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</si>
  <si>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</si>
  <si>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</si>
  <si>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</si>
  <si>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</si>
  <si>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</si>
  <si>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</si>
  <si>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</si>
  <si>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</si>
  <si>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</si>
  <si>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</si>
  <si>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</si>
  <si>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</si>
  <si>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</si>
  <si>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</si>
  <si>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</si>
  <si>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</si>
  <si>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</si>
  <si>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</si>
  <si>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</si>
  <si>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</si>
  <si>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</si>
  <si>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</si>
  <si>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</si>
  <si>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</si>
  <si>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</si>
  <si>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</si>
  <si>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</si>
  <si>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</si>
  <si>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</si>
  <si>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</si>
  <si>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</si>
  <si>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</si>
  <si>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</si>
  <si>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</si>
  <si>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</si>
  <si>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</si>
  <si>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</si>
  <si>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</si>
  <si>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</si>
  <si>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</si>
  <si>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</si>
  <si>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</si>
  <si>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</si>
  <si>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</si>
  <si>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</si>
  <si>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</si>
  <si>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</si>
  <si>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</si>
  <si>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</si>
  <si>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</si>
  <si>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</si>
  <si>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</si>
  <si>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</si>
  <si>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</si>
  <si>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</si>
  <si>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</si>
  <si>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</si>
  <si>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</si>
  <si>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</si>
  <si>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</si>
  <si>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</si>
  <si>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</si>
  <si>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</si>
  <si>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</si>
  <si>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</si>
  <si>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</si>
  <si>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</si>
  <si>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</si>
  <si>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</si>
  <si>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</si>
  <si>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</si>
  <si>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</si>
  <si>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</si>
  <si>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</si>
  <si>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</si>
  <si>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</si>
  <si>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</si>
  <si>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</si>
  <si>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</si>
  <si>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</si>
  <si>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</si>
  <si>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</si>
  <si>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</si>
  <si>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</si>
  <si>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</si>
  <si>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</si>
  <si>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</si>
  <si>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</si>
  <si>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</si>
  <si>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</si>
  <si>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</si>
  <si>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</si>
  <si>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</si>
  <si>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</si>
  <si>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</si>
  <si>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</si>
  <si>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</si>
  <si>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</si>
  <si>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</si>
  <si>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</si>
  <si>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</si>
  <si>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</si>
  <si>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</si>
  <si>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</si>
  <si>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</si>
  <si>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</si>
  <si>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</si>
  <si>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</si>
  <si>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</si>
  <si>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</si>
  <si>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</si>
  <si>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</si>
  <si>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</si>
  <si>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</si>
  <si>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</si>
  <si>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</si>
  <si>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</si>
  <si>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</si>
  <si>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</si>
  <si>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</si>
  <si>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</si>
  <si>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</si>
  <si>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</si>
  <si>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</si>
  <si>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</si>
  <si>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</si>
  <si>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</si>
  <si>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</si>
  <si>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</si>
  <si>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</si>
  <si>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</si>
  <si>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</si>
  <si>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</si>
  <si>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</si>
  <si>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</si>
  <si>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</si>
  <si>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</si>
  <si>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</si>
  <si>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</si>
  <si>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</si>
  <si>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</si>
  <si>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</si>
  <si>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</si>
  <si>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</si>
  <si>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</si>
  <si>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</si>
  <si>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</si>
  <si>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</si>
  <si>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</si>
  <si>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</si>
  <si>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</si>
  <si>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</si>
  <si>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</si>
  <si>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</si>
  <si>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</si>
  <si>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</si>
  <si>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</si>
  <si>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</si>
  <si>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Теплоснабжение</t>
  </si>
  <si>
    <t>Гкал/час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</si>
  <si>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</si>
  <si>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</si>
  <si>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</si>
  <si>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 (благоустроенный)</t>
  </si>
  <si>
    <t>Отсутствует, установка не требуется</t>
  </si>
  <si>
    <t>ООО "Эверест"</t>
  </si>
  <si>
    <t>01.12.2015 г.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</si>
  <si>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</si>
  <si>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</si>
  <si>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</si>
  <si>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</si>
  <si>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Приказ Службы по тарифам Иркутской области 718-спр в ред. 360-спр от 19.11.2015</t>
  </si>
  <si>
    <t>Приказ Службы по тарифам Иркутской области 707-спр в ред 360-спр от 19.11.2015</t>
  </si>
  <si>
    <t>01.12.2015 г</t>
  </si>
  <si>
    <t>Протокол общего собрания собственников от 18.11.2015 г.</t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</si>
  <si>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</si>
  <si>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</si>
  <si>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</si>
  <si>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 придомовой территорории</t>
  </si>
  <si>
    <t>Уборка лестничных клеток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</si>
  <si>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</si>
  <si>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</si>
  <si>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</si>
  <si>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</si>
  <si>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Дезинсекция подвальных помещений</t>
  </si>
  <si>
    <t>Ежеквартально</t>
  </si>
  <si>
    <t>Содержание лифтового оборудования</t>
  </si>
  <si>
    <t xml:space="preserve">Прочие расходы (договора управления,канцтовары и т. д.), </t>
  </si>
  <si>
    <t xml:space="preserve"> 20.1</t>
  </si>
  <si>
    <t xml:space="preserve"> 20.2</t>
  </si>
  <si>
    <t xml:space="preserve"> 20.3</t>
  </si>
  <si>
    <t xml:space="preserve"> 20.4</t>
  </si>
  <si>
    <t xml:space="preserve"> 20.5</t>
  </si>
  <si>
    <t xml:space="preserve"> 20.6</t>
  </si>
  <si>
    <t xml:space="preserve"> 20.7</t>
  </si>
  <si>
    <t xml:space="preserve"> 20.9</t>
  </si>
  <si>
    <t xml:space="preserve"> 20.10</t>
  </si>
  <si>
    <t xml:space="preserve"> 20.12</t>
  </si>
  <si>
    <t xml:space="preserve"> 20.13</t>
  </si>
  <si>
    <t xml:space="preserve"> 20.14</t>
  </si>
  <si>
    <t xml:space="preserve"> 20.15</t>
  </si>
  <si>
    <t xml:space="preserve"> 20.16</t>
  </si>
  <si>
    <t xml:space="preserve"> 20.17</t>
  </si>
  <si>
    <t xml:space="preserve"> 20.18</t>
  </si>
  <si>
    <t xml:space="preserve"> 20.19</t>
  </si>
  <si>
    <t>Вознаграждение управляющей организации</t>
  </si>
  <si>
    <t>Итого расходы по статье текущий ремонт</t>
  </si>
  <si>
    <t xml:space="preserve">  </t>
  </si>
  <si>
    <t xml:space="preserve"> 20.20</t>
  </si>
  <si>
    <t xml:space="preserve"> 20.21</t>
  </si>
  <si>
    <t xml:space="preserve"> 20.22</t>
  </si>
  <si>
    <t xml:space="preserve"> 20.23</t>
  </si>
  <si>
    <t>2,59 руб. кв.м.</t>
  </si>
  <si>
    <t>1,99 руб. кв.м.</t>
  </si>
  <si>
    <t>0,7 руб. кв.м.</t>
  </si>
  <si>
    <t>0,83 руб. кв.м.</t>
  </si>
  <si>
    <t>1,98 руб. кв.м.</t>
  </si>
  <si>
    <t>4,07 руб. кв.м.</t>
  </si>
  <si>
    <t>2 раза в год</t>
  </si>
  <si>
    <t>Ремонт межпанельных швов</t>
  </si>
  <si>
    <t xml:space="preserve"> 20.8</t>
  </si>
  <si>
    <t xml:space="preserve"> 20.11</t>
  </si>
  <si>
    <t xml:space="preserve"> 20.24</t>
  </si>
  <si>
    <t xml:space="preserve"> 20.25</t>
  </si>
  <si>
    <t>Учёт оплат поставщикам коммунальных ресурсов в разрезе многоквартирных домов и коммунальных услуг не ведётся</t>
  </si>
  <si>
    <t>Остаток средств на конец периода с учетом остатка за 2016 г.</t>
  </si>
  <si>
    <t xml:space="preserve">                 </t>
  </si>
  <si>
    <t>2 шт</t>
  </si>
  <si>
    <t>Очистка снега с козырьков 9 эт над арками 2 подъезд</t>
  </si>
  <si>
    <t>Скашивание травы на газонах</t>
  </si>
  <si>
    <t>Утверждаю                                     генеральный директор                                          ООО "УК "Прибайкальская"                       Н. Н. Орленко</t>
  </si>
  <si>
    <t>Остаток средст за 2017 г.("-" перерасход)</t>
  </si>
  <si>
    <t xml:space="preserve">Вывоз елки МКД </t>
  </si>
  <si>
    <t>Замена подъездного трубопровода отопления   2 подъезд</t>
  </si>
  <si>
    <t xml:space="preserve">3 м диам 20 
6 м диам. 40
</t>
  </si>
  <si>
    <t>Генеральная уборка подъездов</t>
  </si>
  <si>
    <t xml:space="preserve">Закрытие и укрепление вырванных эл. щитков в подъездах </t>
  </si>
  <si>
    <t>Замена люминесцентного светильника в подъезде МКД  м-н Университетский, 8-2 5 эт.</t>
  </si>
  <si>
    <t>Выкапывание приямка 3,5 м в подвале для замены ввода холодного водоснабжения</t>
  </si>
  <si>
    <t xml:space="preserve">Присоединение ввода в дом холодного водоснабжения полиэтиленовые трубопроводы </t>
  </si>
  <si>
    <t xml:space="preserve">Доставка и разгрузка земли    </t>
  </si>
  <si>
    <t>Установка светодиодных светильников Университетский, 8 -1 1 эт  1шт
Университетский, 8 -3 3 эт 2 шт</t>
  </si>
  <si>
    <t>1 шт 1723 руб</t>
  </si>
  <si>
    <t>Замена трубопровода системы отопления  кв. 38 диам 20 мм 3м</t>
  </si>
  <si>
    <t>Установка доводчика на подъездную алюминиевую дверь м-н Университетский, 8-1</t>
  </si>
  <si>
    <t>Монтаж водомерных узлов холодного водоснабжения (общедомовых приборов учета холодного водоснабжения)                                       м-н Университетский 8-1,                                        м-н Университетский, 8-2, 3</t>
  </si>
  <si>
    <t>Замена трубопроводов системы водоотведения в подвальном помещении м-н Университетский,8-3</t>
  </si>
  <si>
    <t>Косметический ремонт подъездов                           м-н Университетский 8-3,                                         м-н Университетский, 8-2</t>
  </si>
  <si>
    <t>кв. 20 - 3 п.м</t>
  </si>
  <si>
    <t>Форма 2.8. Отчет об исполнении                                                         ООО "УК "Прибайкальская" договора управления смет доходов и расходов МКД м-на Университетский, 8 за период с 01.01.2018 г. по 31.12.2018 г.</t>
  </si>
  <si>
    <t xml:space="preserve"> 20.26</t>
  </si>
  <si>
    <t xml:space="preserve"> 20.27</t>
  </si>
  <si>
    <t xml:space="preserve"> 20.28</t>
  </si>
  <si>
    <t xml:space="preserve"> 20.29</t>
  </si>
  <si>
    <t>Тарифы на коммунальные услуги с 01.01.2019</t>
  </si>
  <si>
    <t>42 м</t>
  </si>
  <si>
    <t xml:space="preserve">119800     руб         125326     руб                  </t>
  </si>
  <si>
    <t xml:space="preserve">                                                                                                                              14856,35   руб                                   13662,56  руб</t>
  </si>
  <si>
    <t>Итого расходы по статье содержание за 2018 г.</t>
  </si>
  <si>
    <t>Содержание</t>
  </si>
  <si>
    <t>Текущий ремонт</t>
  </si>
  <si>
    <t xml:space="preserve"> 20.30</t>
  </si>
  <si>
    <t xml:space="preserve"> 20.31</t>
  </si>
  <si>
    <t xml:space="preserve"> 20.32</t>
  </si>
  <si>
    <t>Остаток средсств (перерасход "-") по статье содержание за 2018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</si>
</sst>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color indexed="24"/>
      <name val="Arial"/>
      <family val="2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164" fontId="9" fillId="2" borderId="20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top" wrapText="1"/>
    </xf>
    <xf numFmtId="9" fontId="9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/>
    <xf numFmtId="2" fontId="4" fillId="4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3" fillId="0" borderId="0" xfId="0" applyFont="1" applyBorder="1" applyAlignment="1"/>
    <xf numFmtId="2" fontId="1" fillId="0" borderId="0" xfId="0" applyNumberFormat="1" applyFont="1" applyAlignment="1">
      <alignment vertical="top"/>
    </xf>
    <xf numFmtId="4" fontId="15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wrapText="1" shrinkToFi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 vertical="center" wrapText="1" shrinkToFit="1"/>
    </xf>
    <xf numFmtId="0" fontId="1" fillId="0" borderId="20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6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 shrinkToFi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 shrinkToFit="1"/>
    </xf>
    <xf numFmtId="2" fontId="1" fillId="5" borderId="1" xfId="0" applyNumberFormat="1" applyFont="1" applyFill="1" applyBorder="1" applyAlignment="1">
      <alignment horizontal="center" vertical="center" wrapText="1"/>
    </xf>
    <xf numFmtId="164" fontId="9" fillId="5" borderId="20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164" fontId="9" fillId="5" borderId="20" xfId="0" applyNumberFormat="1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82;&#1086;&#1084;%20&#1091;&#1089;&#1083;&#1091;&#1075;&#1080;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8">
          <cell r="C28">
            <v>101546.54</v>
          </cell>
          <cell r="D28">
            <v>85632.65</v>
          </cell>
          <cell r="G28">
            <v>142308.04</v>
          </cell>
          <cell r="H28">
            <v>122555.2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documents/209/56600da219c70/protokol_sobraniya_universitetskiy_8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documents/209/56600da219c70/protokol_sobraniya_universitetskiy_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6" t="s">
        <v>132</v>
      </c>
      <c r="B1" s="86"/>
      <c r="C1" s="86"/>
      <c r="D1" s="86"/>
    </row>
    <row r="2" spans="1:4" s="14" customFormat="1" x14ac:dyDescent="0.25"/>
    <row r="3" spans="1:4" s="14" customFormat="1" x14ac:dyDescent="0.25">
      <c r="A3" s="87" t="s">
        <v>14</v>
      </c>
      <c r="B3" s="87"/>
      <c r="C3" s="87"/>
      <c r="D3" s="87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42460</v>
      </c>
    </row>
    <row r="7" spans="1:4" s="6" customFormat="1" ht="18.75" customHeight="1" x14ac:dyDescent="0.25">
      <c r="A7" s="85" t="s">
        <v>15</v>
      </c>
      <c r="B7" s="85"/>
      <c r="C7" s="85"/>
      <c r="D7" s="85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2" t="s">
        <v>209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85" t="s">
        <v>39</v>
      </c>
      <c r="B10" s="85"/>
      <c r="C10" s="85"/>
      <c r="D10" s="85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210</v>
      </c>
    </row>
    <row r="12" spans="1:4" s="6" customFormat="1" ht="30" customHeight="1" x14ac:dyDescent="0.25">
      <c r="A12" s="85" t="s">
        <v>19</v>
      </c>
      <c r="B12" s="85"/>
      <c r="C12" s="85"/>
      <c r="D12" s="85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282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211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f>27+68</f>
        <v>95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6077.1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6077.1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0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279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1044.5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>
        <v>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5" t="s">
        <v>30</v>
      </c>
      <c r="B37" s="85"/>
      <c r="C37" s="85"/>
      <c r="D37" s="85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3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3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3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7" workbookViewId="0">
      <selection activeCell="B83" sqref="B8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4" t="s">
        <v>83</v>
      </c>
      <c r="B1" s="94"/>
      <c r="C1" s="94"/>
      <c r="D1" s="9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6">
        <v>42460</v>
      </c>
    </row>
    <row r="5" spans="1:4" s="6" customFormat="1" ht="20.100000000000001" customHeight="1" x14ac:dyDescent="0.25">
      <c r="A5" s="85" t="s">
        <v>41</v>
      </c>
      <c r="B5" s="85"/>
      <c r="C5" s="85"/>
      <c r="D5" s="85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85" t="s">
        <v>173</v>
      </c>
      <c r="B7" s="85"/>
      <c r="C7" s="85"/>
      <c r="D7" s="85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85" t="s">
        <v>84</v>
      </c>
      <c r="B10" s="85"/>
      <c r="C10" s="85"/>
      <c r="D10" s="85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88" t="s">
        <v>44</v>
      </c>
      <c r="B12" s="88"/>
      <c r="C12" s="88"/>
      <c r="D12" s="88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88" t="s">
        <v>47</v>
      </c>
      <c r="B15" s="88"/>
      <c r="C15" s="88"/>
      <c r="D15" s="88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942.5</v>
      </c>
    </row>
    <row r="17" spans="1:4" s="6" customFormat="1" ht="20.100000000000001" customHeight="1" x14ac:dyDescent="0.25">
      <c r="A17" s="85" t="s">
        <v>49</v>
      </c>
      <c r="B17" s="85"/>
      <c r="C17" s="85"/>
      <c r="D17" s="85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3</v>
      </c>
    </row>
    <row r="20" spans="1:4" s="6" customFormat="1" ht="20.100000000000001" customHeight="1" thickBot="1" x14ac:dyDescent="0.3">
      <c r="A20" s="92" t="s">
        <v>85</v>
      </c>
      <c r="B20" s="92"/>
      <c r="C20" s="92"/>
      <c r="D20" s="92"/>
    </row>
    <row r="21" spans="1:4" s="6" customFormat="1" ht="20.100000000000001" customHeight="1" x14ac:dyDescent="0.25">
      <c r="A21" s="89" t="s">
        <v>146</v>
      </c>
      <c r="B21" s="57" t="s">
        <v>52</v>
      </c>
      <c r="C21" s="28" t="s">
        <v>5</v>
      </c>
      <c r="D21" s="29">
        <v>1</v>
      </c>
    </row>
    <row r="22" spans="1:4" s="6" customFormat="1" ht="20.100000000000001" customHeight="1" x14ac:dyDescent="0.25">
      <c r="A22" s="90"/>
      <c r="B22" s="3" t="s">
        <v>53</v>
      </c>
      <c r="C22" s="5" t="s">
        <v>5</v>
      </c>
      <c r="D22" s="52" t="s">
        <v>275</v>
      </c>
    </row>
    <row r="23" spans="1:4" s="6" customFormat="1" ht="20.100000000000001" customHeight="1" thickBot="1" x14ac:dyDescent="0.3">
      <c r="A23" s="91"/>
      <c r="B23" s="46" t="s">
        <v>54</v>
      </c>
      <c r="C23" s="32" t="s">
        <v>5</v>
      </c>
      <c r="D23" s="33">
        <v>1988</v>
      </c>
    </row>
    <row r="24" spans="1:4" s="6" customFormat="1" ht="20.100000000000001" customHeight="1" x14ac:dyDescent="0.25">
      <c r="A24" s="89">
        <v>12</v>
      </c>
      <c r="B24" s="57" t="s">
        <v>52</v>
      </c>
      <c r="C24" s="28" t="s">
        <v>5</v>
      </c>
      <c r="D24" s="29">
        <v>2</v>
      </c>
    </row>
    <row r="25" spans="1:4" s="6" customFormat="1" ht="20.100000000000001" customHeight="1" x14ac:dyDescent="0.25">
      <c r="A25" s="90"/>
      <c r="B25" s="3" t="s">
        <v>53</v>
      </c>
      <c r="C25" s="5" t="s">
        <v>5</v>
      </c>
      <c r="D25" s="52" t="s">
        <v>275</v>
      </c>
    </row>
    <row r="26" spans="1:4" s="6" customFormat="1" ht="20.100000000000001" customHeight="1" thickBot="1" x14ac:dyDescent="0.3">
      <c r="A26" s="90"/>
      <c r="B26" s="61" t="s">
        <v>54</v>
      </c>
      <c r="C26" s="26" t="s">
        <v>5</v>
      </c>
      <c r="D26" s="33">
        <v>1988</v>
      </c>
    </row>
    <row r="27" spans="1:4" s="6" customFormat="1" ht="20.100000000000001" customHeight="1" x14ac:dyDescent="0.25">
      <c r="A27" s="89">
        <v>13</v>
      </c>
      <c r="B27" s="57" t="s">
        <v>52</v>
      </c>
      <c r="C27" s="28" t="s">
        <v>5</v>
      </c>
      <c r="D27" s="29">
        <v>3</v>
      </c>
    </row>
    <row r="28" spans="1:4" s="6" customFormat="1" ht="20.100000000000001" customHeight="1" x14ac:dyDescent="0.25">
      <c r="A28" s="90"/>
      <c r="B28" s="3" t="s">
        <v>53</v>
      </c>
      <c r="C28" s="5" t="s">
        <v>5</v>
      </c>
      <c r="D28" s="52" t="s">
        <v>275</v>
      </c>
    </row>
    <row r="29" spans="1:4" s="6" customFormat="1" ht="20.100000000000001" customHeight="1" thickBot="1" x14ac:dyDescent="0.3">
      <c r="A29" s="90"/>
      <c r="B29" s="61" t="s">
        <v>54</v>
      </c>
      <c r="C29" s="26" t="s">
        <v>5</v>
      </c>
      <c r="D29" s="33">
        <v>1988</v>
      </c>
    </row>
    <row r="30" spans="1:4" s="6" customFormat="1" ht="20.100000000000001" customHeight="1" thickBot="1" x14ac:dyDescent="0.3">
      <c r="A30" s="93" t="s">
        <v>55</v>
      </c>
      <c r="B30" s="93"/>
      <c r="C30" s="93"/>
      <c r="D30" s="93"/>
    </row>
    <row r="31" spans="1:4" s="6" customFormat="1" ht="20.100000000000001" customHeight="1" x14ac:dyDescent="0.25">
      <c r="A31" s="89">
        <v>13</v>
      </c>
      <c r="B31" s="57" t="s">
        <v>56</v>
      </c>
      <c r="C31" s="28" t="s">
        <v>5</v>
      </c>
      <c r="D31" s="29" t="s">
        <v>277</v>
      </c>
    </row>
    <row r="32" spans="1:4" s="6" customFormat="1" ht="36" customHeight="1" x14ac:dyDescent="0.25">
      <c r="A32" s="90"/>
      <c r="B32" s="7" t="s">
        <v>57</v>
      </c>
      <c r="C32" s="5" t="s">
        <v>5</v>
      </c>
      <c r="D32" s="30" t="s">
        <v>283</v>
      </c>
    </row>
    <row r="33" spans="1:4" s="6" customFormat="1" ht="36.75" customHeight="1" x14ac:dyDescent="0.25">
      <c r="A33" s="90"/>
      <c r="B33" s="3" t="s">
        <v>58</v>
      </c>
      <c r="C33" s="5" t="s">
        <v>5</v>
      </c>
      <c r="D33" s="52"/>
    </row>
    <row r="34" spans="1:4" s="6" customFormat="1" ht="20.100000000000001" customHeight="1" x14ac:dyDescent="0.25">
      <c r="A34" s="90"/>
      <c r="B34" s="3" t="s">
        <v>59</v>
      </c>
      <c r="C34" s="5" t="s">
        <v>5</v>
      </c>
      <c r="D34" s="52" t="s">
        <v>278</v>
      </c>
    </row>
    <row r="35" spans="1:4" s="6" customFormat="1" ht="20.100000000000001" customHeight="1" x14ac:dyDescent="0.25">
      <c r="A35" s="90"/>
      <c r="B35" s="3" t="s">
        <v>60</v>
      </c>
      <c r="C35" s="5" t="s">
        <v>5</v>
      </c>
      <c r="D35" s="44"/>
    </row>
    <row r="36" spans="1:4" s="6" customFormat="1" ht="20.100000000000001" customHeight="1" thickBot="1" x14ac:dyDescent="0.3">
      <c r="A36" s="91"/>
      <c r="B36" s="60" t="s">
        <v>61</v>
      </c>
      <c r="C36" s="32" t="s">
        <v>5</v>
      </c>
      <c r="D36" s="38"/>
    </row>
    <row r="37" spans="1:4" ht="15.75" customHeight="1" x14ac:dyDescent="0.25">
      <c r="A37" s="89">
        <v>14</v>
      </c>
      <c r="B37" s="57" t="s">
        <v>56</v>
      </c>
      <c r="C37" s="28" t="s">
        <v>5</v>
      </c>
      <c r="D37" s="29" t="s">
        <v>247</v>
      </c>
    </row>
    <row r="38" spans="1:4" ht="47.25" x14ac:dyDescent="0.25">
      <c r="A38" s="90"/>
      <c r="B38" s="7" t="s">
        <v>57</v>
      </c>
      <c r="C38" s="5" t="s">
        <v>5</v>
      </c>
      <c r="D38" s="30" t="s">
        <v>283</v>
      </c>
    </row>
    <row r="39" spans="1:4" x14ac:dyDescent="0.25">
      <c r="A39" s="90"/>
      <c r="B39" s="3" t="s">
        <v>58</v>
      </c>
      <c r="C39" s="5" t="s">
        <v>5</v>
      </c>
      <c r="D39" s="52"/>
    </row>
    <row r="40" spans="1:4" ht="15.75" customHeight="1" x14ac:dyDescent="0.25">
      <c r="A40" s="90"/>
      <c r="B40" s="3" t="s">
        <v>59</v>
      </c>
      <c r="C40" s="5" t="s">
        <v>5</v>
      </c>
      <c r="D40" s="52" t="s">
        <v>278</v>
      </c>
    </row>
    <row r="41" spans="1:4" x14ac:dyDescent="0.25">
      <c r="A41" s="90"/>
      <c r="B41" s="3" t="s">
        <v>60</v>
      </c>
      <c r="C41" s="5" t="s">
        <v>5</v>
      </c>
      <c r="D41" s="44"/>
    </row>
    <row r="42" spans="1:4" ht="15.75" customHeight="1" thickBot="1" x14ac:dyDescent="0.3">
      <c r="A42" s="91"/>
      <c r="B42" s="60" t="s">
        <v>61</v>
      </c>
      <c r="C42" s="32" t="s">
        <v>5</v>
      </c>
      <c r="D42" s="38"/>
    </row>
    <row r="43" spans="1:4" x14ac:dyDescent="0.25">
      <c r="A43" s="89">
        <v>15</v>
      </c>
      <c r="B43" s="57" t="s">
        <v>56</v>
      </c>
      <c r="C43" s="28" t="s">
        <v>5</v>
      </c>
      <c r="D43" s="29" t="s">
        <v>258</v>
      </c>
    </row>
    <row r="44" spans="1:4" ht="15.75" customHeight="1" x14ac:dyDescent="0.25">
      <c r="A44" s="90"/>
      <c r="B44" s="7" t="s">
        <v>57</v>
      </c>
      <c r="C44" s="5" t="s">
        <v>5</v>
      </c>
      <c r="D44" s="30" t="s">
        <v>283</v>
      </c>
    </row>
    <row r="45" spans="1:4" x14ac:dyDescent="0.25">
      <c r="A45" s="90"/>
      <c r="B45" s="3" t="s">
        <v>58</v>
      </c>
      <c r="C45" s="5" t="s">
        <v>5</v>
      </c>
      <c r="D45" s="52"/>
    </row>
    <row r="46" spans="1:4" ht="15.75" customHeight="1" x14ac:dyDescent="0.25">
      <c r="A46" s="90"/>
      <c r="B46" s="3" t="s">
        <v>59</v>
      </c>
      <c r="C46" s="5" t="s">
        <v>5</v>
      </c>
      <c r="D46" s="52" t="s">
        <v>278</v>
      </c>
    </row>
    <row r="47" spans="1:4" x14ac:dyDescent="0.25">
      <c r="A47" s="90"/>
      <c r="B47" s="3" t="s">
        <v>60</v>
      </c>
      <c r="C47" s="5" t="s">
        <v>5</v>
      </c>
      <c r="D47" s="44"/>
    </row>
    <row r="48" spans="1:4" ht="15.75" customHeight="1" thickBot="1" x14ac:dyDescent="0.3">
      <c r="A48" s="91"/>
      <c r="B48" s="60" t="s">
        <v>61</v>
      </c>
      <c r="C48" s="32" t="s">
        <v>5</v>
      </c>
      <c r="D48" s="38"/>
    </row>
    <row r="49" spans="1:4" ht="15.75" customHeight="1" x14ac:dyDescent="0.25">
      <c r="A49" s="88" t="s">
        <v>62</v>
      </c>
      <c r="B49" s="88"/>
      <c r="C49" s="88"/>
      <c r="D49" s="88"/>
    </row>
    <row r="50" spans="1:4" x14ac:dyDescent="0.25">
      <c r="A50" s="4">
        <v>17</v>
      </c>
      <c r="B50" s="7" t="s">
        <v>63</v>
      </c>
      <c r="C50" s="5" t="s">
        <v>5</v>
      </c>
      <c r="D50" s="5" t="s">
        <v>218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88" t="s">
        <v>65</v>
      </c>
      <c r="B52" s="88"/>
      <c r="C52" s="88"/>
      <c r="D52" s="88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218</v>
      </c>
    </row>
    <row r="54" spans="1:4" x14ac:dyDescent="0.25">
      <c r="A54" s="88" t="s">
        <v>67</v>
      </c>
      <c r="B54" s="88"/>
      <c r="C54" s="88"/>
      <c r="D54" s="88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226</v>
      </c>
    </row>
    <row r="56" spans="1:4" x14ac:dyDescent="0.25">
      <c r="A56" s="88" t="s">
        <v>69</v>
      </c>
      <c r="B56" s="88"/>
      <c r="C56" s="88"/>
      <c r="D56" s="88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217</v>
      </c>
    </row>
    <row r="58" spans="1:4" x14ac:dyDescent="0.25">
      <c r="A58" s="85" t="s">
        <v>71</v>
      </c>
      <c r="B58" s="85"/>
      <c r="C58" s="85"/>
      <c r="D58" s="85"/>
    </row>
    <row r="59" spans="1:4" x14ac:dyDescent="0.25">
      <c r="A59" s="4">
        <v>22</v>
      </c>
      <c r="B59" s="7" t="s">
        <v>72</v>
      </c>
      <c r="C59" s="5" t="s">
        <v>5</v>
      </c>
      <c r="D59" s="8" t="s">
        <v>217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88" t="s">
        <v>74</v>
      </c>
      <c r="B61" s="88"/>
      <c r="C61" s="88"/>
      <c r="D61" s="88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216</v>
      </c>
    </row>
    <row r="63" spans="1:4" x14ac:dyDescent="0.25">
      <c r="A63" s="88" t="s">
        <v>76</v>
      </c>
      <c r="B63" s="88"/>
      <c r="C63" s="88"/>
      <c r="D63" s="88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4" t="s">
        <v>227</v>
      </c>
    </row>
    <row r="65" spans="1:4" x14ac:dyDescent="0.25">
      <c r="A65" s="88" t="s">
        <v>78</v>
      </c>
      <c r="B65" s="88"/>
      <c r="C65" s="88"/>
      <c r="D65" s="88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216</v>
      </c>
    </row>
    <row r="67" spans="1:4" x14ac:dyDescent="0.25">
      <c r="A67" s="88" t="s">
        <v>80</v>
      </c>
      <c r="B67" s="88"/>
      <c r="C67" s="88"/>
      <c r="D67" s="88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228</v>
      </c>
    </row>
    <row r="69" spans="1:4" x14ac:dyDescent="0.25">
      <c r="A69" s="85" t="s">
        <v>86</v>
      </c>
      <c r="B69" s="85"/>
      <c r="C69" s="85"/>
      <c r="D69" s="85"/>
    </row>
    <row r="70" spans="1:4" x14ac:dyDescent="0.25">
      <c r="A70" s="4">
        <v>28</v>
      </c>
      <c r="B70" s="3" t="s">
        <v>82</v>
      </c>
      <c r="C70" s="5" t="s">
        <v>5</v>
      </c>
      <c r="D70" s="5" t="s">
        <v>216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31" zoomScaleNormal="100" workbookViewId="0">
      <selection activeCell="D63" sqref="D63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6" t="s">
        <v>90</v>
      </c>
      <c r="B1" s="86"/>
      <c r="C1" s="86"/>
      <c r="D1" s="86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43190</v>
      </c>
    </row>
    <row r="5" spans="1:4" s="6" customFormat="1" ht="51.75" customHeight="1" x14ac:dyDescent="0.25">
      <c r="A5" s="89">
        <v>1</v>
      </c>
      <c r="B5" s="27" t="s">
        <v>87</v>
      </c>
      <c r="C5" s="28" t="s">
        <v>5</v>
      </c>
      <c r="D5" s="29" t="s">
        <v>229</v>
      </c>
    </row>
    <row r="6" spans="1:4" s="6" customFormat="1" ht="20.100000000000001" customHeight="1" x14ac:dyDescent="0.25">
      <c r="A6" s="90"/>
      <c r="B6" s="7" t="s">
        <v>59</v>
      </c>
      <c r="C6" s="5" t="s">
        <v>5</v>
      </c>
      <c r="D6" s="30" t="s">
        <v>230</v>
      </c>
    </row>
    <row r="7" spans="1:4" s="6" customFormat="1" ht="36.75" customHeight="1" x14ac:dyDescent="0.25">
      <c r="A7" s="90"/>
      <c r="B7" s="7" t="s">
        <v>88</v>
      </c>
      <c r="C7" s="5" t="s">
        <v>13</v>
      </c>
      <c r="D7" s="55" t="s">
        <v>274</v>
      </c>
    </row>
    <row r="8" spans="1:4" s="6" customFormat="1" ht="32.25" customHeight="1" x14ac:dyDescent="0.25">
      <c r="A8" s="90"/>
      <c r="B8" s="3" t="s">
        <v>175</v>
      </c>
      <c r="C8" s="5" t="s">
        <v>5</v>
      </c>
      <c r="D8" s="30"/>
    </row>
    <row r="9" spans="1:4" s="6" customFormat="1" ht="34.5" customHeight="1" x14ac:dyDescent="0.25">
      <c r="A9" s="90"/>
      <c r="B9" s="3" t="s">
        <v>176</v>
      </c>
      <c r="C9" s="5" t="s">
        <v>5</v>
      </c>
      <c r="D9" s="30" t="s">
        <v>17</v>
      </c>
    </row>
    <row r="10" spans="1:4" s="6" customFormat="1" ht="20.100000000000001" customHeight="1" x14ac:dyDescent="0.25">
      <c r="A10" s="90"/>
      <c r="B10" s="3" t="s">
        <v>177</v>
      </c>
      <c r="C10" s="5" t="s">
        <v>5</v>
      </c>
      <c r="D10" s="30" t="s">
        <v>245</v>
      </c>
    </row>
    <row r="11" spans="1:4" s="6" customFormat="1" ht="20.100000000000001" customHeight="1" thickBot="1" x14ac:dyDescent="0.3">
      <c r="A11" s="91"/>
      <c r="B11" s="53" t="s">
        <v>89</v>
      </c>
      <c r="C11" s="32" t="s">
        <v>5</v>
      </c>
      <c r="D11" s="33" t="s">
        <v>265</v>
      </c>
    </row>
    <row r="12" spans="1:4" s="6" customFormat="1" ht="47.25" x14ac:dyDescent="0.25">
      <c r="A12" s="89">
        <v>2</v>
      </c>
      <c r="B12" s="27" t="s">
        <v>87</v>
      </c>
      <c r="C12" s="28" t="s">
        <v>5</v>
      </c>
      <c r="D12" s="29" t="s">
        <v>231</v>
      </c>
    </row>
    <row r="13" spans="1:4" s="6" customFormat="1" x14ac:dyDescent="0.25">
      <c r="A13" s="90"/>
      <c r="B13" s="7" t="s">
        <v>59</v>
      </c>
      <c r="C13" s="5" t="s">
        <v>5</v>
      </c>
      <c r="D13" s="30" t="s">
        <v>230</v>
      </c>
    </row>
    <row r="14" spans="1:4" s="6" customFormat="1" ht="30" x14ac:dyDescent="0.25">
      <c r="A14" s="90"/>
      <c r="B14" s="7" t="s">
        <v>88</v>
      </c>
      <c r="C14" s="5" t="s">
        <v>13</v>
      </c>
      <c r="D14" s="55" t="s">
        <v>274</v>
      </c>
    </row>
    <row r="15" spans="1:4" ht="31.5" x14ac:dyDescent="0.25">
      <c r="A15" s="90"/>
      <c r="B15" s="3" t="s">
        <v>175</v>
      </c>
      <c r="C15" s="5" t="s">
        <v>5</v>
      </c>
      <c r="D15" s="30"/>
    </row>
    <row r="16" spans="1:4" ht="31.5" x14ac:dyDescent="0.25">
      <c r="A16" s="90"/>
      <c r="B16" s="3" t="s">
        <v>176</v>
      </c>
      <c r="C16" s="5" t="s">
        <v>5</v>
      </c>
      <c r="D16" s="30" t="s">
        <v>17</v>
      </c>
    </row>
    <row r="17" spans="1:4" x14ac:dyDescent="0.25">
      <c r="A17" s="90"/>
      <c r="B17" s="3" t="s">
        <v>177</v>
      </c>
      <c r="C17" s="5" t="s">
        <v>5</v>
      </c>
      <c r="D17" s="30" t="s">
        <v>245</v>
      </c>
    </row>
    <row r="18" spans="1:4" ht="16.5" thickBot="1" x14ac:dyDescent="0.3">
      <c r="A18" s="91"/>
      <c r="B18" s="53" t="s">
        <v>89</v>
      </c>
      <c r="C18" s="32" t="s">
        <v>5</v>
      </c>
      <c r="D18" s="33" t="s">
        <v>265</v>
      </c>
    </row>
    <row r="19" spans="1:4" x14ac:dyDescent="0.25">
      <c r="A19" s="89">
        <v>3</v>
      </c>
      <c r="B19" s="27" t="s">
        <v>87</v>
      </c>
      <c r="C19" s="28" t="s">
        <v>5</v>
      </c>
      <c r="D19" s="29" t="s">
        <v>232</v>
      </c>
    </row>
    <row r="20" spans="1:4" x14ac:dyDescent="0.25">
      <c r="A20" s="90"/>
      <c r="B20" s="7" t="s">
        <v>59</v>
      </c>
      <c r="C20" s="5" t="s">
        <v>5</v>
      </c>
      <c r="D20" s="30" t="s">
        <v>240</v>
      </c>
    </row>
    <row r="21" spans="1:4" ht="30" x14ac:dyDescent="0.25">
      <c r="A21" s="90"/>
      <c r="B21" s="7" t="s">
        <v>88</v>
      </c>
      <c r="C21" s="5" t="s">
        <v>13</v>
      </c>
      <c r="D21" s="55" t="s">
        <v>274</v>
      </c>
    </row>
    <row r="22" spans="1:4" ht="31.5" x14ac:dyDescent="0.25">
      <c r="A22" s="90"/>
      <c r="B22" s="3" t="s">
        <v>175</v>
      </c>
      <c r="C22" s="5" t="s">
        <v>5</v>
      </c>
      <c r="D22" s="30"/>
    </row>
    <row r="23" spans="1:4" ht="31.5" x14ac:dyDescent="0.25">
      <c r="A23" s="90"/>
      <c r="B23" s="3" t="s">
        <v>176</v>
      </c>
      <c r="C23" s="5" t="s">
        <v>5</v>
      </c>
      <c r="D23" s="30" t="s">
        <v>17</v>
      </c>
    </row>
    <row r="24" spans="1:4" x14ac:dyDescent="0.25">
      <c r="A24" s="90"/>
      <c r="B24" s="3" t="s">
        <v>177</v>
      </c>
      <c r="C24" s="5" t="s">
        <v>5</v>
      </c>
      <c r="D24" s="30" t="s">
        <v>245</v>
      </c>
    </row>
    <row r="25" spans="1:4" ht="16.5" thickBot="1" x14ac:dyDescent="0.3">
      <c r="A25" s="91"/>
      <c r="B25" s="53" t="s">
        <v>89</v>
      </c>
      <c r="C25" s="32" t="s">
        <v>5</v>
      </c>
      <c r="D25" s="33" t="s">
        <v>265</v>
      </c>
    </row>
    <row r="26" spans="1:4" ht="31.5" x14ac:dyDescent="0.25">
      <c r="A26" s="89">
        <v>4</v>
      </c>
      <c r="B26" s="27" t="s">
        <v>87</v>
      </c>
      <c r="C26" s="28" t="s">
        <v>5</v>
      </c>
      <c r="D26" s="29" t="s">
        <v>233</v>
      </c>
    </row>
    <row r="27" spans="1:4" x14ac:dyDescent="0.25">
      <c r="A27" s="90"/>
      <c r="B27" s="7" t="s">
        <v>59</v>
      </c>
      <c r="C27" s="5" t="s">
        <v>5</v>
      </c>
      <c r="D27" s="30" t="s">
        <v>240</v>
      </c>
    </row>
    <row r="28" spans="1:4" ht="30" x14ac:dyDescent="0.25">
      <c r="A28" s="90"/>
      <c r="B28" s="7" t="s">
        <v>88</v>
      </c>
      <c r="C28" s="5" t="s">
        <v>13</v>
      </c>
      <c r="D28" s="55" t="s">
        <v>274</v>
      </c>
    </row>
    <row r="29" spans="1:4" ht="31.5" x14ac:dyDescent="0.25">
      <c r="A29" s="90"/>
      <c r="B29" s="3" t="s">
        <v>175</v>
      </c>
      <c r="C29" s="5" t="s">
        <v>5</v>
      </c>
      <c r="D29" s="30"/>
    </row>
    <row r="30" spans="1:4" ht="31.5" x14ac:dyDescent="0.25">
      <c r="A30" s="90"/>
      <c r="B30" s="3" t="s">
        <v>176</v>
      </c>
      <c r="C30" s="5" t="s">
        <v>5</v>
      </c>
      <c r="D30" s="30" t="s">
        <v>17</v>
      </c>
    </row>
    <row r="31" spans="1:4" x14ac:dyDescent="0.25">
      <c r="A31" s="90"/>
      <c r="B31" s="3" t="s">
        <v>177</v>
      </c>
      <c r="C31" s="5" t="s">
        <v>5</v>
      </c>
      <c r="D31" s="30" t="s">
        <v>262</v>
      </c>
    </row>
    <row r="32" spans="1:4" ht="16.5" thickBot="1" x14ac:dyDescent="0.3">
      <c r="A32" s="91"/>
      <c r="B32" s="53" t="s">
        <v>89</v>
      </c>
      <c r="C32" s="32" t="s">
        <v>5</v>
      </c>
      <c r="D32" s="33" t="s">
        <v>265</v>
      </c>
    </row>
    <row r="33" spans="1:4" ht="31.5" x14ac:dyDescent="0.25">
      <c r="A33" s="89">
        <v>5</v>
      </c>
      <c r="B33" s="27" t="s">
        <v>87</v>
      </c>
      <c r="C33" s="28" t="s">
        <v>5</v>
      </c>
      <c r="D33" s="29" t="s">
        <v>234</v>
      </c>
    </row>
    <row r="34" spans="1:4" x14ac:dyDescent="0.25">
      <c r="A34" s="90"/>
      <c r="B34" s="7" t="s">
        <v>59</v>
      </c>
      <c r="C34" s="5" t="s">
        <v>5</v>
      </c>
      <c r="D34" s="30"/>
    </row>
    <row r="35" spans="1:4" ht="30" x14ac:dyDescent="0.25">
      <c r="A35" s="90"/>
      <c r="B35" s="7" t="s">
        <v>88</v>
      </c>
      <c r="C35" s="5" t="s">
        <v>13</v>
      </c>
      <c r="D35" s="55" t="s">
        <v>274</v>
      </c>
    </row>
    <row r="36" spans="1:4" ht="31.5" x14ac:dyDescent="0.25">
      <c r="A36" s="90"/>
      <c r="B36" s="3" t="s">
        <v>175</v>
      </c>
      <c r="C36" s="5" t="s">
        <v>5</v>
      </c>
      <c r="D36" s="30"/>
    </row>
    <row r="37" spans="1:4" ht="31.5" x14ac:dyDescent="0.25">
      <c r="A37" s="90"/>
      <c r="B37" s="3" t="s">
        <v>176</v>
      </c>
      <c r="C37" s="5" t="s">
        <v>5</v>
      </c>
      <c r="D37" s="30" t="s">
        <v>17</v>
      </c>
    </row>
    <row r="38" spans="1:4" x14ac:dyDescent="0.25">
      <c r="A38" s="90"/>
      <c r="B38" s="3" t="s">
        <v>177</v>
      </c>
      <c r="C38" s="5" t="s">
        <v>5</v>
      </c>
      <c r="D38" s="30" t="s">
        <v>245</v>
      </c>
    </row>
    <row r="39" spans="1:4" ht="16.5" thickBot="1" x14ac:dyDescent="0.3">
      <c r="A39" s="91"/>
      <c r="B39" s="53" t="s">
        <v>89</v>
      </c>
      <c r="C39" s="32" t="s">
        <v>5</v>
      </c>
      <c r="D39" s="33" t="s">
        <v>265</v>
      </c>
    </row>
    <row r="40" spans="1:4" ht="47.25" x14ac:dyDescent="0.25">
      <c r="A40" s="89">
        <v>6</v>
      </c>
      <c r="B40" s="27" t="s">
        <v>87</v>
      </c>
      <c r="C40" s="28" t="s">
        <v>5</v>
      </c>
      <c r="D40" s="29" t="s">
        <v>235</v>
      </c>
    </row>
    <row r="41" spans="1:4" x14ac:dyDescent="0.25">
      <c r="A41" s="90"/>
      <c r="B41" s="7" t="s">
        <v>59</v>
      </c>
      <c r="C41" s="5" t="s">
        <v>5</v>
      </c>
      <c r="D41" s="30" t="s">
        <v>241</v>
      </c>
    </row>
    <row r="42" spans="1:4" ht="30" x14ac:dyDescent="0.25">
      <c r="A42" s="90"/>
      <c r="B42" s="7" t="s">
        <v>88</v>
      </c>
      <c r="C42" s="5" t="s">
        <v>13</v>
      </c>
      <c r="D42" s="55" t="s">
        <v>274</v>
      </c>
    </row>
    <row r="43" spans="1:4" ht="31.5" x14ac:dyDescent="0.25">
      <c r="A43" s="90"/>
      <c r="B43" s="3" t="s">
        <v>175</v>
      </c>
      <c r="C43" s="5" t="s">
        <v>5</v>
      </c>
      <c r="D43" s="30"/>
    </row>
    <row r="44" spans="1:4" ht="31.5" x14ac:dyDescent="0.25">
      <c r="A44" s="90"/>
      <c r="B44" s="3" t="s">
        <v>176</v>
      </c>
      <c r="C44" s="5" t="s">
        <v>5</v>
      </c>
      <c r="D44" s="30" t="s">
        <v>17</v>
      </c>
    </row>
    <row r="45" spans="1:4" x14ac:dyDescent="0.25">
      <c r="A45" s="90"/>
      <c r="B45" s="3" t="s">
        <v>177</v>
      </c>
      <c r="C45" s="5" t="s">
        <v>5</v>
      </c>
      <c r="D45" s="30" t="s">
        <v>245</v>
      </c>
    </row>
    <row r="46" spans="1:4" ht="16.5" thickBot="1" x14ac:dyDescent="0.3">
      <c r="A46" s="91"/>
      <c r="B46" s="53" t="s">
        <v>89</v>
      </c>
      <c r="C46" s="32" t="s">
        <v>5</v>
      </c>
      <c r="D46" s="33" t="s">
        <v>265</v>
      </c>
    </row>
    <row r="47" spans="1:4" x14ac:dyDescent="0.25">
      <c r="A47" s="89">
        <v>7</v>
      </c>
      <c r="B47" s="27" t="s">
        <v>87</v>
      </c>
      <c r="C47" s="28" t="s">
        <v>5</v>
      </c>
      <c r="D47" s="29" t="s">
        <v>236</v>
      </c>
    </row>
    <row r="48" spans="1:4" x14ac:dyDescent="0.25">
      <c r="A48" s="90"/>
      <c r="B48" s="7" t="s">
        <v>59</v>
      </c>
      <c r="C48" s="5" t="s">
        <v>5</v>
      </c>
      <c r="D48" s="30" t="s">
        <v>242</v>
      </c>
    </row>
    <row r="49" spans="1:4" ht="30" x14ac:dyDescent="0.25">
      <c r="A49" s="90"/>
      <c r="B49" s="7" t="s">
        <v>88</v>
      </c>
      <c r="C49" s="5" t="s">
        <v>13</v>
      </c>
      <c r="D49" s="55" t="s">
        <v>274</v>
      </c>
    </row>
    <row r="50" spans="1:4" ht="31.5" x14ac:dyDescent="0.25">
      <c r="A50" s="90"/>
      <c r="B50" s="3" t="s">
        <v>175</v>
      </c>
      <c r="C50" s="5" t="s">
        <v>5</v>
      </c>
      <c r="D50" s="30"/>
    </row>
    <row r="51" spans="1:4" ht="31.5" x14ac:dyDescent="0.25">
      <c r="A51" s="90"/>
      <c r="B51" s="3" t="s">
        <v>176</v>
      </c>
      <c r="C51" s="5" t="s">
        <v>5</v>
      </c>
      <c r="D51" s="30" t="s">
        <v>17</v>
      </c>
    </row>
    <row r="52" spans="1:4" x14ac:dyDescent="0.25">
      <c r="A52" s="90"/>
      <c r="B52" s="3" t="s">
        <v>177</v>
      </c>
      <c r="C52" s="5" t="s">
        <v>5</v>
      </c>
      <c r="D52" s="30" t="s">
        <v>245</v>
      </c>
    </row>
    <row r="53" spans="1:4" ht="16.5" thickBot="1" x14ac:dyDescent="0.3">
      <c r="A53" s="91"/>
      <c r="B53" s="53" t="s">
        <v>89</v>
      </c>
      <c r="C53" s="32" t="s">
        <v>5</v>
      </c>
      <c r="D53" s="33" t="s">
        <v>265</v>
      </c>
    </row>
    <row r="54" spans="1:4" x14ac:dyDescent="0.25">
      <c r="A54" s="89">
        <v>8</v>
      </c>
      <c r="B54" s="27" t="s">
        <v>87</v>
      </c>
      <c r="C54" s="28" t="s">
        <v>5</v>
      </c>
      <c r="D54" s="29" t="s">
        <v>237</v>
      </c>
    </row>
    <row r="55" spans="1:4" x14ac:dyDescent="0.25">
      <c r="A55" s="90"/>
      <c r="B55" s="7" t="s">
        <v>59</v>
      </c>
      <c r="C55" s="5" t="s">
        <v>5</v>
      </c>
      <c r="D55" s="30" t="s">
        <v>240</v>
      </c>
    </row>
    <row r="56" spans="1:4" ht="30" x14ac:dyDescent="0.25">
      <c r="A56" s="90"/>
      <c r="B56" s="7" t="s">
        <v>88</v>
      </c>
      <c r="C56" s="5" t="s">
        <v>13</v>
      </c>
      <c r="D56" s="55" t="s">
        <v>274</v>
      </c>
    </row>
    <row r="57" spans="1:4" ht="31.5" x14ac:dyDescent="0.25">
      <c r="A57" s="90"/>
      <c r="B57" s="3" t="s">
        <v>175</v>
      </c>
      <c r="C57" s="5" t="s">
        <v>5</v>
      </c>
      <c r="D57" s="30"/>
    </row>
    <row r="58" spans="1:4" ht="31.5" x14ac:dyDescent="0.25">
      <c r="A58" s="90"/>
      <c r="B58" s="3" t="s">
        <v>176</v>
      </c>
      <c r="C58" s="5" t="s">
        <v>5</v>
      </c>
      <c r="D58" s="30" t="s">
        <v>17</v>
      </c>
    </row>
    <row r="59" spans="1:4" x14ac:dyDescent="0.25">
      <c r="A59" s="90"/>
      <c r="B59" s="3" t="s">
        <v>177</v>
      </c>
      <c r="C59" s="5" t="s">
        <v>5</v>
      </c>
      <c r="D59" s="30" t="s">
        <v>246</v>
      </c>
    </row>
    <row r="60" spans="1:4" ht="16.5" thickBot="1" x14ac:dyDescent="0.3">
      <c r="A60" s="91"/>
      <c r="B60" s="53" t="s">
        <v>89</v>
      </c>
      <c r="C60" s="32" t="s">
        <v>5</v>
      </c>
      <c r="D60" s="33" t="s">
        <v>265</v>
      </c>
    </row>
    <row r="61" spans="1:4" x14ac:dyDescent="0.25">
      <c r="A61" s="89">
        <v>9</v>
      </c>
      <c r="B61" s="27" t="s">
        <v>87</v>
      </c>
      <c r="C61" s="28" t="s">
        <v>5</v>
      </c>
      <c r="D61" s="29" t="s">
        <v>238</v>
      </c>
    </row>
    <row r="62" spans="1:4" x14ac:dyDescent="0.25">
      <c r="A62" s="90"/>
      <c r="B62" s="7" t="s">
        <v>59</v>
      </c>
      <c r="C62" s="5" t="s">
        <v>5</v>
      </c>
      <c r="D62" s="30" t="s">
        <v>243</v>
      </c>
    </row>
    <row r="63" spans="1:4" ht="30" x14ac:dyDescent="0.25">
      <c r="A63" s="90"/>
      <c r="B63" s="7" t="s">
        <v>88</v>
      </c>
      <c r="C63" s="5" t="s">
        <v>13</v>
      </c>
      <c r="D63" s="55" t="s">
        <v>274</v>
      </c>
    </row>
    <row r="64" spans="1:4" ht="31.5" x14ac:dyDescent="0.25">
      <c r="A64" s="90"/>
      <c r="B64" s="3" t="s">
        <v>175</v>
      </c>
      <c r="C64" s="5" t="s">
        <v>5</v>
      </c>
      <c r="D64" s="30"/>
    </row>
    <row r="65" spans="1:4" ht="31.5" x14ac:dyDescent="0.25">
      <c r="A65" s="90"/>
      <c r="B65" s="3" t="s">
        <v>176</v>
      </c>
      <c r="C65" s="5" t="s">
        <v>5</v>
      </c>
      <c r="D65" s="30" t="s">
        <v>17</v>
      </c>
    </row>
    <row r="66" spans="1:4" x14ac:dyDescent="0.25">
      <c r="A66" s="90"/>
      <c r="B66" s="3" t="s">
        <v>177</v>
      </c>
      <c r="C66" s="5" t="s">
        <v>5</v>
      </c>
      <c r="D66" s="30" t="s">
        <v>245</v>
      </c>
    </row>
    <row r="67" spans="1:4" ht="16.5" thickBot="1" x14ac:dyDescent="0.3">
      <c r="A67" s="91"/>
      <c r="B67" s="53" t="s">
        <v>89</v>
      </c>
      <c r="C67" s="32" t="s">
        <v>5</v>
      </c>
      <c r="D67" s="33" t="s">
        <v>265</v>
      </c>
    </row>
    <row r="68" spans="1:4" x14ac:dyDescent="0.25">
      <c r="A68" s="89">
        <v>10</v>
      </c>
      <c r="B68" s="27" t="s">
        <v>87</v>
      </c>
      <c r="C68" s="28" t="s">
        <v>5</v>
      </c>
      <c r="D68" s="29" t="s">
        <v>239</v>
      </c>
    </row>
    <row r="69" spans="1:4" x14ac:dyDescent="0.25">
      <c r="A69" s="90"/>
      <c r="B69" s="7" t="s">
        <v>59</v>
      </c>
      <c r="C69" s="5" t="s">
        <v>5</v>
      </c>
      <c r="D69" s="30" t="s">
        <v>244</v>
      </c>
    </row>
    <row r="70" spans="1:4" ht="30" x14ac:dyDescent="0.25">
      <c r="A70" s="90"/>
      <c r="B70" s="7" t="s">
        <v>88</v>
      </c>
      <c r="C70" s="5" t="s">
        <v>13</v>
      </c>
      <c r="D70" s="55" t="s">
        <v>274</v>
      </c>
    </row>
    <row r="71" spans="1:4" ht="31.5" x14ac:dyDescent="0.25">
      <c r="A71" s="90"/>
      <c r="B71" s="3" t="s">
        <v>175</v>
      </c>
      <c r="C71" s="5" t="s">
        <v>5</v>
      </c>
      <c r="D71" s="30"/>
    </row>
    <row r="72" spans="1:4" ht="31.5" x14ac:dyDescent="0.25">
      <c r="A72" s="90"/>
      <c r="B72" s="3" t="s">
        <v>176</v>
      </c>
      <c r="C72" s="5" t="s">
        <v>5</v>
      </c>
      <c r="D72" s="30" t="s">
        <v>17</v>
      </c>
    </row>
    <row r="73" spans="1:4" x14ac:dyDescent="0.25">
      <c r="A73" s="90"/>
      <c r="B73" s="3" t="s">
        <v>177</v>
      </c>
      <c r="C73" s="5" t="s">
        <v>5</v>
      </c>
      <c r="D73" s="30" t="s">
        <v>245</v>
      </c>
    </row>
    <row r="74" spans="1:4" ht="16.5" thickBot="1" x14ac:dyDescent="0.3">
      <c r="A74" s="91"/>
      <c r="B74" s="53" t="s">
        <v>89</v>
      </c>
      <c r="C74" s="32" t="s">
        <v>5</v>
      </c>
      <c r="D74" s="33" t="s">
        <v>265</v>
      </c>
    </row>
    <row r="75" spans="1:4" ht="17.25" customHeight="1" x14ac:dyDescent="0.25">
      <c r="A75" s="89">
        <v>11</v>
      </c>
      <c r="B75" s="27" t="s">
        <v>87</v>
      </c>
      <c r="C75" s="28" t="s">
        <v>5</v>
      </c>
      <c r="D75" s="29" t="s">
        <v>263</v>
      </c>
    </row>
    <row r="76" spans="1:4" x14ac:dyDescent="0.25">
      <c r="A76" s="90"/>
      <c r="B76" s="7" t="s">
        <v>59</v>
      </c>
      <c r="C76" s="5" t="s">
        <v>5</v>
      </c>
      <c r="D76" s="30"/>
    </row>
    <row r="77" spans="1:4" ht="30" x14ac:dyDescent="0.25">
      <c r="A77" s="90"/>
      <c r="B77" s="7" t="s">
        <v>88</v>
      </c>
      <c r="C77" s="5" t="s">
        <v>13</v>
      </c>
      <c r="D77" s="55" t="s">
        <v>274</v>
      </c>
    </row>
    <row r="78" spans="1:4" ht="31.5" x14ac:dyDescent="0.25">
      <c r="A78" s="90"/>
      <c r="B78" s="3" t="s">
        <v>175</v>
      </c>
      <c r="C78" s="5" t="s">
        <v>5</v>
      </c>
      <c r="D78" s="30"/>
    </row>
    <row r="79" spans="1:4" ht="31.5" x14ac:dyDescent="0.25">
      <c r="A79" s="90"/>
      <c r="B79" s="3" t="s">
        <v>176</v>
      </c>
      <c r="C79" s="5" t="s">
        <v>5</v>
      </c>
      <c r="D79" s="30" t="s">
        <v>17</v>
      </c>
    </row>
    <row r="80" spans="1:4" x14ac:dyDescent="0.25">
      <c r="A80" s="90"/>
      <c r="B80" s="3" t="s">
        <v>177</v>
      </c>
      <c r="C80" s="5" t="s">
        <v>5</v>
      </c>
      <c r="D80" s="30" t="s">
        <v>264</v>
      </c>
    </row>
    <row r="81" spans="1:4" ht="16.5" thickBot="1" x14ac:dyDescent="0.3">
      <c r="A81" s="91"/>
      <c r="B81" s="53" t="s">
        <v>89</v>
      </c>
      <c r="C81" s="32" t="s">
        <v>5</v>
      </c>
      <c r="D81" s="33" t="s">
        <v>265</v>
      </c>
    </row>
    <row r="82" spans="1:4" ht="31.5" x14ac:dyDescent="0.25">
      <c r="A82" s="89">
        <v>12</v>
      </c>
      <c r="B82" s="27" t="s">
        <v>87</v>
      </c>
      <c r="C82" s="28" t="s">
        <v>5</v>
      </c>
      <c r="D82" s="29" t="s">
        <v>266</v>
      </c>
    </row>
    <row r="83" spans="1:4" x14ac:dyDescent="0.25">
      <c r="A83" s="90"/>
      <c r="B83" s="7" t="s">
        <v>59</v>
      </c>
      <c r="C83" s="5" t="s">
        <v>5</v>
      </c>
      <c r="D83" s="30" t="s">
        <v>268</v>
      </c>
    </row>
    <row r="84" spans="1:4" x14ac:dyDescent="0.25">
      <c r="A84" s="90"/>
      <c r="B84" s="7" t="s">
        <v>88</v>
      </c>
      <c r="C84" s="5" t="s">
        <v>13</v>
      </c>
      <c r="D84" s="30">
        <v>600</v>
      </c>
    </row>
    <row r="85" spans="1:4" ht="31.5" x14ac:dyDescent="0.25">
      <c r="A85" s="90"/>
      <c r="B85" s="3" t="s">
        <v>175</v>
      </c>
      <c r="C85" s="5" t="s">
        <v>5</v>
      </c>
      <c r="D85" s="44">
        <v>41275</v>
      </c>
    </row>
    <row r="86" spans="1:4" ht="31.5" x14ac:dyDescent="0.25">
      <c r="A86" s="90"/>
      <c r="B86" s="3" t="s">
        <v>176</v>
      </c>
      <c r="C86" s="5" t="s">
        <v>5</v>
      </c>
      <c r="D86" s="30" t="s">
        <v>17</v>
      </c>
    </row>
    <row r="87" spans="1:4" x14ac:dyDescent="0.25">
      <c r="A87" s="90"/>
      <c r="B87" s="3" t="s">
        <v>177</v>
      </c>
      <c r="C87" s="5" t="s">
        <v>5</v>
      </c>
      <c r="D87" s="30" t="s">
        <v>267</v>
      </c>
    </row>
    <row r="88" spans="1:4" ht="16.5" thickBot="1" x14ac:dyDescent="0.3">
      <c r="A88" s="91"/>
      <c r="B88" s="53" t="s">
        <v>89</v>
      </c>
      <c r="C88" s="32" t="s">
        <v>5</v>
      </c>
      <c r="D88" s="33" t="s">
        <v>265</v>
      </c>
    </row>
    <row r="89" spans="1:4" x14ac:dyDescent="0.25">
      <c r="A89" s="95">
        <v>13</v>
      </c>
      <c r="B89" s="27" t="s">
        <v>87</v>
      </c>
      <c r="C89" s="28" t="s">
        <v>5</v>
      </c>
      <c r="D89" s="29" t="s">
        <v>276</v>
      </c>
    </row>
    <row r="90" spans="1:4" x14ac:dyDescent="0.25">
      <c r="A90" s="96"/>
      <c r="B90" s="7" t="s">
        <v>59</v>
      </c>
      <c r="C90" s="5" t="s">
        <v>5</v>
      </c>
      <c r="D90" s="30" t="s">
        <v>268</v>
      </c>
    </row>
    <row r="91" spans="1:4" x14ac:dyDescent="0.25">
      <c r="A91" s="96"/>
      <c r="B91" s="7" t="s">
        <v>88</v>
      </c>
      <c r="C91" s="5" t="s">
        <v>13</v>
      </c>
      <c r="D91" s="30">
        <v>5300</v>
      </c>
    </row>
    <row r="92" spans="1:4" ht="31.5" x14ac:dyDescent="0.25">
      <c r="A92" s="96"/>
      <c r="B92" s="3" t="s">
        <v>175</v>
      </c>
      <c r="C92" s="5" t="s">
        <v>5</v>
      </c>
      <c r="D92" s="44">
        <v>41275</v>
      </c>
    </row>
    <row r="93" spans="1:4" ht="31.5" x14ac:dyDescent="0.25">
      <c r="A93" s="96"/>
      <c r="B93" s="3" t="s">
        <v>176</v>
      </c>
      <c r="C93" s="5" t="s">
        <v>5</v>
      </c>
      <c r="D93" s="30" t="s">
        <v>17</v>
      </c>
    </row>
    <row r="94" spans="1:4" x14ac:dyDescent="0.25">
      <c r="A94" s="96"/>
      <c r="B94" s="3" t="s">
        <v>177</v>
      </c>
      <c r="C94" s="5" t="s">
        <v>5</v>
      </c>
      <c r="D94" s="30" t="s">
        <v>245</v>
      </c>
    </row>
    <row r="95" spans="1:4" ht="16.5" thickBot="1" x14ac:dyDescent="0.3">
      <c r="A95" s="97"/>
      <c r="B95" s="53" t="s">
        <v>89</v>
      </c>
      <c r="C95" s="32" t="s">
        <v>5</v>
      </c>
      <c r="D95" s="33" t="s">
        <v>284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G12" sqref="G1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8" ht="34.5" customHeight="1" x14ac:dyDescent="0.25">
      <c r="A1" s="86" t="s">
        <v>100</v>
      </c>
      <c r="B1" s="86"/>
      <c r="C1" s="86"/>
      <c r="D1" s="86"/>
    </row>
    <row r="3" spans="1:8" ht="26.25" x14ac:dyDescent="0.4">
      <c r="B3" s="101" t="s">
        <v>373</v>
      </c>
      <c r="C3" s="101"/>
      <c r="D3" s="101"/>
    </row>
    <row r="5" spans="1:8" ht="35.1" customHeight="1" thickBot="1" x14ac:dyDescent="0.3">
      <c r="A5" s="47" t="s">
        <v>0</v>
      </c>
      <c r="B5" s="47" t="s">
        <v>1</v>
      </c>
      <c r="C5" s="47" t="s">
        <v>2</v>
      </c>
      <c r="D5" s="47" t="s">
        <v>3</v>
      </c>
    </row>
    <row r="6" spans="1:8" s="6" customFormat="1" ht="20.100000000000001" customHeight="1" x14ac:dyDescent="0.25">
      <c r="A6" s="39" t="s">
        <v>8</v>
      </c>
      <c r="B6" s="40" t="s">
        <v>4</v>
      </c>
      <c r="C6" s="28" t="s">
        <v>5</v>
      </c>
      <c r="D6" s="41">
        <v>43190</v>
      </c>
    </row>
    <row r="7" spans="1:8" s="6" customFormat="1" ht="20.100000000000001" customHeight="1" x14ac:dyDescent="0.25">
      <c r="A7" s="42"/>
      <c r="B7" s="7" t="s">
        <v>91</v>
      </c>
      <c r="C7" s="5" t="s">
        <v>5</v>
      </c>
      <c r="D7" s="30" t="s">
        <v>247</v>
      </c>
    </row>
    <row r="8" spans="1:8" s="6" customFormat="1" ht="37.5" customHeight="1" x14ac:dyDescent="0.25">
      <c r="A8" s="42"/>
      <c r="B8" s="7" t="s">
        <v>92</v>
      </c>
      <c r="C8" s="5" t="s">
        <v>5</v>
      </c>
      <c r="D8" s="30" t="s">
        <v>248</v>
      </c>
    </row>
    <row r="9" spans="1:8" s="6" customFormat="1" ht="20.100000000000001" customHeight="1" x14ac:dyDescent="0.25">
      <c r="A9" s="42"/>
      <c r="B9" s="3" t="s">
        <v>59</v>
      </c>
      <c r="C9" s="5" t="s">
        <v>5</v>
      </c>
      <c r="D9" s="30" t="s">
        <v>242</v>
      </c>
    </row>
    <row r="10" spans="1:8" s="6" customFormat="1" ht="20.100000000000001" customHeight="1" x14ac:dyDescent="0.25">
      <c r="A10" s="42"/>
      <c r="B10" s="3" t="s">
        <v>93</v>
      </c>
      <c r="C10" s="5" t="s">
        <v>13</v>
      </c>
      <c r="D10" s="30">
        <v>11.67</v>
      </c>
      <c r="H10" s="1"/>
    </row>
    <row r="11" spans="1:8" s="6" customFormat="1" ht="35.1" customHeight="1" x14ac:dyDescent="0.25">
      <c r="A11" s="42"/>
      <c r="B11" s="7" t="s">
        <v>94</v>
      </c>
      <c r="C11" s="5" t="s">
        <v>5</v>
      </c>
      <c r="D11" s="43" t="s">
        <v>249</v>
      </c>
    </row>
    <row r="12" spans="1:8" s="6" customFormat="1" ht="35.1" customHeight="1" x14ac:dyDescent="0.25">
      <c r="A12" s="42"/>
      <c r="B12" s="3" t="s">
        <v>95</v>
      </c>
      <c r="C12" s="5" t="s">
        <v>5</v>
      </c>
      <c r="D12" s="43" t="s">
        <v>250</v>
      </c>
    </row>
    <row r="13" spans="1:8" s="6" customFormat="1" ht="87" customHeight="1" x14ac:dyDescent="0.25">
      <c r="A13" s="42"/>
      <c r="B13" s="3" t="s">
        <v>96</v>
      </c>
      <c r="C13" s="5" t="s">
        <v>5</v>
      </c>
      <c r="D13" s="30" t="s">
        <v>286</v>
      </c>
    </row>
    <row r="14" spans="1:8" s="6" customFormat="1" ht="20.100000000000001" customHeight="1" x14ac:dyDescent="0.25">
      <c r="A14" s="42"/>
      <c r="B14" s="7" t="s">
        <v>97</v>
      </c>
      <c r="C14" s="5" t="s">
        <v>5</v>
      </c>
      <c r="D14" s="44">
        <v>42339</v>
      </c>
    </row>
    <row r="15" spans="1:8" s="6" customFormat="1" ht="33" customHeight="1" x14ac:dyDescent="0.25">
      <c r="A15" s="42"/>
      <c r="B15" s="7" t="s">
        <v>178</v>
      </c>
      <c r="C15" s="5" t="s">
        <v>5</v>
      </c>
      <c r="D15" s="30" t="s">
        <v>251</v>
      </c>
    </row>
    <row r="16" spans="1:8" s="6" customFormat="1" ht="33" customHeight="1" x14ac:dyDescent="0.25">
      <c r="A16" s="42"/>
      <c r="B16" s="7" t="s">
        <v>179</v>
      </c>
      <c r="C16" s="5" t="s">
        <v>5</v>
      </c>
      <c r="D16" s="30">
        <v>2.8000000000000001E-2</v>
      </c>
    </row>
    <row r="17" spans="1:4" s="6" customFormat="1" ht="35.25" customHeight="1" x14ac:dyDescent="0.25">
      <c r="A17" s="98" t="s">
        <v>99</v>
      </c>
      <c r="B17" s="99"/>
      <c r="C17" s="99"/>
      <c r="D17" s="100"/>
    </row>
    <row r="18" spans="1:4" s="6" customFormat="1" ht="87" customHeight="1" thickBot="1" x14ac:dyDescent="0.3">
      <c r="A18" s="45"/>
      <c r="B18" s="46" t="s">
        <v>99</v>
      </c>
      <c r="C18" s="32" t="s">
        <v>5</v>
      </c>
      <c r="D18" s="33" t="s">
        <v>287</v>
      </c>
    </row>
    <row r="19" spans="1:4" x14ac:dyDescent="0.25">
      <c r="A19" s="39">
        <v>2</v>
      </c>
      <c r="B19" s="40" t="s">
        <v>4</v>
      </c>
      <c r="C19" s="28" t="s">
        <v>5</v>
      </c>
      <c r="D19" s="41">
        <v>42339</v>
      </c>
    </row>
    <row r="20" spans="1:4" x14ac:dyDescent="0.25">
      <c r="A20" s="42"/>
      <c r="B20" s="7" t="s">
        <v>91</v>
      </c>
      <c r="C20" s="5" t="s">
        <v>5</v>
      </c>
      <c r="D20" s="30" t="s">
        <v>252</v>
      </c>
    </row>
    <row r="21" spans="1:4" ht="31.5" x14ac:dyDescent="0.25">
      <c r="A21" s="42"/>
      <c r="B21" s="7" t="s">
        <v>92</v>
      </c>
      <c r="C21" s="5" t="s">
        <v>5</v>
      </c>
      <c r="D21" s="30" t="s">
        <v>248</v>
      </c>
    </row>
    <row r="22" spans="1:4" x14ac:dyDescent="0.25">
      <c r="A22" s="42"/>
      <c r="B22" s="3" t="s">
        <v>59</v>
      </c>
      <c r="C22" s="5" t="s">
        <v>5</v>
      </c>
      <c r="D22" s="30" t="s">
        <v>242</v>
      </c>
    </row>
    <row r="23" spans="1:4" x14ac:dyDescent="0.25">
      <c r="A23" s="42"/>
      <c r="B23" s="3" t="s">
        <v>93</v>
      </c>
      <c r="C23" s="5" t="s">
        <v>13</v>
      </c>
      <c r="D23" s="30">
        <v>77.41</v>
      </c>
    </row>
    <row r="24" spans="1:4" ht="94.5" x14ac:dyDescent="0.25">
      <c r="A24" s="42"/>
      <c r="B24" s="7" t="s">
        <v>94</v>
      </c>
      <c r="C24" s="5" t="s">
        <v>5</v>
      </c>
      <c r="D24" s="43" t="s">
        <v>260</v>
      </c>
    </row>
    <row r="25" spans="1:4" ht="31.5" x14ac:dyDescent="0.25">
      <c r="A25" s="42"/>
      <c r="B25" s="3" t="s">
        <v>95</v>
      </c>
      <c r="C25" s="5" t="s">
        <v>5</v>
      </c>
      <c r="D25" s="43" t="s">
        <v>254</v>
      </c>
    </row>
    <row r="26" spans="1:4" ht="63" x14ac:dyDescent="0.25">
      <c r="A26" s="42"/>
      <c r="B26" s="3" t="s">
        <v>96</v>
      </c>
      <c r="C26" s="5" t="s">
        <v>5</v>
      </c>
      <c r="D26" s="30" t="s">
        <v>290</v>
      </c>
    </row>
    <row r="27" spans="1:4" x14ac:dyDescent="0.25">
      <c r="A27" s="42"/>
      <c r="B27" s="7" t="s">
        <v>97</v>
      </c>
      <c r="C27" s="5" t="s">
        <v>5</v>
      </c>
      <c r="D27" s="44" t="s">
        <v>285</v>
      </c>
    </row>
    <row r="28" spans="1:4" ht="31.5" x14ac:dyDescent="0.25">
      <c r="A28" s="42"/>
      <c r="B28" s="54" t="s">
        <v>178</v>
      </c>
      <c r="C28" s="5" t="s">
        <v>5</v>
      </c>
      <c r="D28" s="30" t="s">
        <v>269</v>
      </c>
    </row>
    <row r="29" spans="1:4" ht="31.5" x14ac:dyDescent="0.25">
      <c r="A29" s="42"/>
      <c r="B29" s="7" t="s">
        <v>179</v>
      </c>
      <c r="C29" s="5" t="s">
        <v>5</v>
      </c>
      <c r="D29" s="30">
        <v>2.8000000000000001E-2</v>
      </c>
    </row>
    <row r="30" spans="1:4" ht="15.75" customHeight="1" x14ac:dyDescent="0.25">
      <c r="A30" s="98" t="s">
        <v>99</v>
      </c>
      <c r="B30" s="99"/>
      <c r="C30" s="99"/>
      <c r="D30" s="100"/>
    </row>
    <row r="31" spans="1:4" ht="79.5" thickBot="1" x14ac:dyDescent="0.3">
      <c r="A31" s="45"/>
      <c r="B31" s="46" t="s">
        <v>99</v>
      </c>
      <c r="C31" s="32" t="s">
        <v>5</v>
      </c>
      <c r="D31" s="33" t="s">
        <v>287</v>
      </c>
    </row>
    <row r="32" spans="1:4" x14ac:dyDescent="0.25">
      <c r="A32" s="39">
        <v>3</v>
      </c>
      <c r="B32" s="40" t="s">
        <v>4</v>
      </c>
      <c r="C32" s="28" t="s">
        <v>5</v>
      </c>
      <c r="D32" s="41">
        <v>42339</v>
      </c>
    </row>
    <row r="33" spans="1:4" x14ac:dyDescent="0.25">
      <c r="A33" s="42"/>
      <c r="B33" s="7" t="s">
        <v>91</v>
      </c>
      <c r="C33" s="5" t="s">
        <v>5</v>
      </c>
      <c r="D33" s="30" t="s">
        <v>255</v>
      </c>
    </row>
    <row r="34" spans="1:4" ht="31.5" x14ac:dyDescent="0.25">
      <c r="A34" s="42"/>
      <c r="B34" s="7" t="s">
        <v>92</v>
      </c>
      <c r="C34" s="5" t="s">
        <v>5</v>
      </c>
      <c r="D34" s="30" t="s">
        <v>248</v>
      </c>
    </row>
    <row r="35" spans="1:4" x14ac:dyDescent="0.25">
      <c r="A35" s="42"/>
      <c r="B35" s="3" t="s">
        <v>59</v>
      </c>
      <c r="C35" s="5" t="s">
        <v>5</v>
      </c>
      <c r="D35" s="30" t="s">
        <v>256</v>
      </c>
    </row>
    <row r="36" spans="1:4" x14ac:dyDescent="0.25">
      <c r="A36" s="42"/>
      <c r="B36" s="3" t="s">
        <v>93</v>
      </c>
      <c r="C36" s="5" t="s">
        <v>13</v>
      </c>
      <c r="D36" s="30">
        <v>114.1</v>
      </c>
    </row>
    <row r="37" spans="1:4" ht="94.5" x14ac:dyDescent="0.25">
      <c r="A37" s="42"/>
      <c r="B37" s="7" t="s">
        <v>94</v>
      </c>
      <c r="C37" s="5" t="s">
        <v>5</v>
      </c>
      <c r="D37" s="43" t="s">
        <v>260</v>
      </c>
    </row>
    <row r="38" spans="1:4" ht="31.5" x14ac:dyDescent="0.25">
      <c r="A38" s="42"/>
      <c r="B38" s="3" t="s">
        <v>95</v>
      </c>
      <c r="C38" s="5" t="s">
        <v>5</v>
      </c>
      <c r="D38" s="43" t="s">
        <v>254</v>
      </c>
    </row>
    <row r="39" spans="1:4" ht="63" x14ac:dyDescent="0.25">
      <c r="A39" s="42"/>
      <c r="B39" s="3" t="s">
        <v>96</v>
      </c>
      <c r="C39" s="5" t="s">
        <v>5</v>
      </c>
      <c r="D39" s="30" t="s">
        <v>291</v>
      </c>
    </row>
    <row r="40" spans="1:4" x14ac:dyDescent="0.25">
      <c r="A40" s="42"/>
      <c r="B40" s="7" t="s">
        <v>97</v>
      </c>
      <c r="C40" s="5" t="s">
        <v>5</v>
      </c>
      <c r="D40" s="44">
        <v>42339</v>
      </c>
    </row>
    <row r="41" spans="1:4" ht="31.5" x14ac:dyDescent="0.25">
      <c r="A41" s="42"/>
      <c r="B41" s="54" t="s">
        <v>178</v>
      </c>
      <c r="C41" s="5" t="s">
        <v>5</v>
      </c>
      <c r="D41" s="30">
        <v>2.7E-2</v>
      </c>
    </row>
    <row r="42" spans="1:4" ht="31.5" x14ac:dyDescent="0.25">
      <c r="A42" s="42"/>
      <c r="B42" s="54" t="s">
        <v>179</v>
      </c>
      <c r="C42" s="5" t="s">
        <v>5</v>
      </c>
      <c r="D42" s="62">
        <v>2.8000000000000001E-2</v>
      </c>
    </row>
    <row r="43" spans="1:4" ht="15.75" customHeight="1" x14ac:dyDescent="0.25">
      <c r="A43" s="98" t="s">
        <v>99</v>
      </c>
      <c r="B43" s="99"/>
      <c r="C43" s="99"/>
      <c r="D43" s="100"/>
    </row>
    <row r="44" spans="1:4" ht="79.5" thickBot="1" x14ac:dyDescent="0.3">
      <c r="A44" s="45"/>
      <c r="B44" s="46" t="s">
        <v>99</v>
      </c>
      <c r="C44" s="32" t="s">
        <v>5</v>
      </c>
      <c r="D44" s="33" t="s">
        <v>287</v>
      </c>
    </row>
    <row r="45" spans="1:4" ht="21" customHeight="1" x14ac:dyDescent="0.25">
      <c r="A45" s="39">
        <v>4</v>
      </c>
      <c r="B45" s="40" t="s">
        <v>4</v>
      </c>
      <c r="C45" s="28" t="s">
        <v>5</v>
      </c>
      <c r="D45" s="41">
        <v>42339</v>
      </c>
    </row>
    <row r="46" spans="1:4" x14ac:dyDescent="0.25">
      <c r="A46" s="42"/>
      <c r="B46" s="7" t="s">
        <v>91</v>
      </c>
      <c r="C46" s="5" t="s">
        <v>5</v>
      </c>
      <c r="D46" s="30" t="s">
        <v>257</v>
      </c>
    </row>
    <row r="47" spans="1:4" ht="31.5" x14ac:dyDescent="0.25">
      <c r="A47" s="42"/>
      <c r="B47" s="7" t="s">
        <v>92</v>
      </c>
      <c r="C47" s="5" t="s">
        <v>5</v>
      </c>
      <c r="D47" s="30" t="s">
        <v>248</v>
      </c>
    </row>
    <row r="48" spans="1:4" x14ac:dyDescent="0.25">
      <c r="A48" s="42"/>
      <c r="B48" s="3" t="s">
        <v>59</v>
      </c>
      <c r="C48" s="5" t="s">
        <v>5</v>
      </c>
      <c r="D48" s="30" t="s">
        <v>242</v>
      </c>
    </row>
    <row r="49" spans="1:4" x14ac:dyDescent="0.25">
      <c r="A49" s="42"/>
      <c r="B49" s="3" t="s">
        <v>93</v>
      </c>
      <c r="C49" s="5" t="s">
        <v>13</v>
      </c>
      <c r="D49" s="30">
        <v>12.59</v>
      </c>
    </row>
    <row r="50" spans="1:4" ht="31.5" x14ac:dyDescent="0.25">
      <c r="A50" s="42"/>
      <c r="B50" s="7" t="s">
        <v>94</v>
      </c>
      <c r="C50" s="5" t="s">
        <v>5</v>
      </c>
      <c r="D50" s="43" t="s">
        <v>249</v>
      </c>
    </row>
    <row r="51" spans="1:4" ht="31.5" x14ac:dyDescent="0.25">
      <c r="A51" s="42"/>
      <c r="B51" s="3" t="s">
        <v>95</v>
      </c>
      <c r="C51" s="5" t="s">
        <v>5</v>
      </c>
      <c r="D51" s="43" t="s">
        <v>250</v>
      </c>
    </row>
    <row r="52" spans="1:4" ht="78.75" x14ac:dyDescent="0.25">
      <c r="A52" s="42"/>
      <c r="B52" s="3" t="s">
        <v>96</v>
      </c>
      <c r="C52" s="5" t="s">
        <v>5</v>
      </c>
      <c r="D52" s="30" t="s">
        <v>288</v>
      </c>
    </row>
    <row r="53" spans="1:4" x14ac:dyDescent="0.25">
      <c r="A53" s="42"/>
      <c r="B53" s="7" t="s">
        <v>97</v>
      </c>
      <c r="C53" s="5" t="s">
        <v>5</v>
      </c>
      <c r="D53" s="44">
        <v>42339</v>
      </c>
    </row>
    <row r="54" spans="1:4" ht="31.5" x14ac:dyDescent="0.25">
      <c r="A54" s="42"/>
      <c r="B54" s="54" t="s">
        <v>178</v>
      </c>
      <c r="C54" s="5" t="s">
        <v>5</v>
      </c>
      <c r="D54" s="30">
        <v>9.31</v>
      </c>
    </row>
    <row r="55" spans="1:4" ht="31.5" x14ac:dyDescent="0.25">
      <c r="A55" s="42"/>
      <c r="B55" s="7" t="s">
        <v>179</v>
      </c>
      <c r="C55" s="5" t="s">
        <v>5</v>
      </c>
      <c r="D55" s="30">
        <v>0</v>
      </c>
    </row>
    <row r="56" spans="1:4" ht="15.75" customHeight="1" x14ac:dyDescent="0.25">
      <c r="A56" s="98" t="s">
        <v>99</v>
      </c>
      <c r="B56" s="99"/>
      <c r="C56" s="99"/>
      <c r="D56" s="100"/>
    </row>
    <row r="57" spans="1:4" ht="79.5" thickBot="1" x14ac:dyDescent="0.3">
      <c r="A57" s="45"/>
      <c r="B57" s="46" t="s">
        <v>99</v>
      </c>
      <c r="C57" s="32" t="s">
        <v>5</v>
      </c>
      <c r="D57" s="33" t="s">
        <v>287</v>
      </c>
    </row>
    <row r="58" spans="1:4" x14ac:dyDescent="0.25">
      <c r="A58" s="39">
        <v>5</v>
      </c>
      <c r="B58" s="40" t="s">
        <v>4</v>
      </c>
      <c r="C58" s="28" t="s">
        <v>5</v>
      </c>
      <c r="D58" s="41" t="s">
        <v>285</v>
      </c>
    </row>
    <row r="59" spans="1:4" x14ac:dyDescent="0.25">
      <c r="A59" s="42"/>
      <c r="B59" s="7" t="s">
        <v>91</v>
      </c>
      <c r="C59" s="5" t="s">
        <v>5</v>
      </c>
      <c r="D59" s="30" t="s">
        <v>258</v>
      </c>
    </row>
    <row r="60" spans="1:4" ht="31.5" x14ac:dyDescent="0.25">
      <c r="A60" s="42"/>
      <c r="B60" s="7" t="s">
        <v>92</v>
      </c>
      <c r="C60" s="5" t="s">
        <v>5</v>
      </c>
      <c r="D60" s="30" t="s">
        <v>248</v>
      </c>
    </row>
    <row r="61" spans="1:4" x14ac:dyDescent="0.25">
      <c r="A61" s="42"/>
      <c r="B61" s="3" t="s">
        <v>59</v>
      </c>
      <c r="C61" s="5" t="s">
        <v>5</v>
      </c>
      <c r="D61" s="30" t="s">
        <v>259</v>
      </c>
    </row>
    <row r="62" spans="1:4" x14ac:dyDescent="0.25">
      <c r="A62" s="42"/>
      <c r="B62" s="3" t="s">
        <v>93</v>
      </c>
      <c r="C62" s="5" t="s">
        <v>13</v>
      </c>
      <c r="D62" s="30">
        <v>0.92</v>
      </c>
    </row>
    <row r="63" spans="1:4" ht="63" x14ac:dyDescent="0.25">
      <c r="A63" s="42"/>
      <c r="B63" s="7" t="s">
        <v>94</v>
      </c>
      <c r="C63" s="5" t="s">
        <v>5</v>
      </c>
      <c r="D63" s="43" t="s">
        <v>253</v>
      </c>
    </row>
    <row r="64" spans="1:4" ht="31.5" x14ac:dyDescent="0.25">
      <c r="A64" s="42"/>
      <c r="B64" s="3" t="s">
        <v>95</v>
      </c>
      <c r="C64" s="5" t="s">
        <v>5</v>
      </c>
      <c r="D64" s="43" t="s">
        <v>250</v>
      </c>
    </row>
    <row r="65" spans="1:4" ht="63" x14ac:dyDescent="0.25">
      <c r="A65" s="42"/>
      <c r="B65" s="3" t="s">
        <v>96</v>
      </c>
      <c r="C65" s="5" t="s">
        <v>5</v>
      </c>
      <c r="D65" s="30" t="s">
        <v>289</v>
      </c>
    </row>
    <row r="66" spans="1:4" x14ac:dyDescent="0.25">
      <c r="A66" s="42"/>
      <c r="B66" s="7" t="s">
        <v>97</v>
      </c>
      <c r="C66" s="5" t="s">
        <v>5</v>
      </c>
      <c r="D66" s="44">
        <v>42186</v>
      </c>
    </row>
    <row r="67" spans="1:4" ht="63" x14ac:dyDescent="0.25">
      <c r="A67" s="42"/>
      <c r="B67" s="7" t="s">
        <v>178</v>
      </c>
      <c r="C67" s="5" t="s">
        <v>5</v>
      </c>
      <c r="D67" s="30" t="s">
        <v>280</v>
      </c>
    </row>
    <row r="68" spans="1:4" ht="76.5" x14ac:dyDescent="0.25">
      <c r="A68" s="42"/>
      <c r="B68" s="7" t="s">
        <v>179</v>
      </c>
      <c r="C68" s="5" t="s">
        <v>5</v>
      </c>
      <c r="D68" s="62" t="s">
        <v>281</v>
      </c>
    </row>
    <row r="69" spans="1:4" ht="15.75" customHeight="1" x14ac:dyDescent="0.25">
      <c r="A69" s="98" t="s">
        <v>99</v>
      </c>
      <c r="B69" s="99"/>
      <c r="C69" s="99"/>
      <c r="D69" s="100"/>
    </row>
    <row r="70" spans="1:4" ht="79.5" thickBot="1" x14ac:dyDescent="0.3">
      <c r="A70" s="45"/>
      <c r="B70" s="46" t="s">
        <v>99</v>
      </c>
      <c r="C70" s="32" t="s">
        <v>5</v>
      </c>
      <c r="D70" s="33" t="s">
        <v>287</v>
      </c>
    </row>
  </sheetData>
  <mergeCells count="7">
    <mergeCell ref="A69:D69"/>
    <mergeCell ref="A1:D1"/>
    <mergeCell ref="A17:D17"/>
    <mergeCell ref="A30:D30"/>
    <mergeCell ref="A43:D43"/>
    <mergeCell ref="A56:D56"/>
    <mergeCell ref="B3:D3"/>
  </mergeCells>
  <hyperlinks>
    <hyperlink ref="B3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3" t="s">
        <v>104</v>
      </c>
      <c r="B1" s="103"/>
      <c r="C1" s="103"/>
      <c r="D1" s="103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2" t="s">
        <v>183</v>
      </c>
      <c r="B8" s="102"/>
      <c r="C8" s="102"/>
      <c r="D8" s="102"/>
    </row>
    <row r="9" spans="1:4" s="6" customFormat="1" ht="37.5" customHeight="1" x14ac:dyDescent="0.25">
      <c r="A9" s="89">
        <v>1</v>
      </c>
      <c r="B9" s="57" t="s">
        <v>184</v>
      </c>
      <c r="C9" s="28" t="s">
        <v>5</v>
      </c>
      <c r="D9" s="29" t="s">
        <v>271</v>
      </c>
    </row>
    <row r="10" spans="1:4" s="6" customFormat="1" ht="20.100000000000001" customHeight="1" x14ac:dyDescent="0.25">
      <c r="A10" s="90"/>
      <c r="B10" s="7" t="s">
        <v>185</v>
      </c>
      <c r="C10" s="5" t="s">
        <v>5</v>
      </c>
      <c r="D10" s="30">
        <v>3812064211</v>
      </c>
    </row>
    <row r="11" spans="1:4" s="6" customFormat="1" ht="40.5" customHeight="1" x14ac:dyDescent="0.25">
      <c r="A11" s="90"/>
      <c r="B11" s="7" t="s">
        <v>101</v>
      </c>
      <c r="C11" s="5" t="s">
        <v>5</v>
      </c>
      <c r="D11" s="30" t="s">
        <v>272</v>
      </c>
    </row>
    <row r="12" spans="1:4" s="6" customFormat="1" ht="20.100000000000001" customHeight="1" x14ac:dyDescent="0.25">
      <c r="A12" s="90"/>
      <c r="B12" s="7" t="s">
        <v>102</v>
      </c>
      <c r="C12" s="5" t="s">
        <v>5</v>
      </c>
      <c r="D12" s="21" t="s">
        <v>292</v>
      </c>
    </row>
    <row r="13" spans="1:4" s="6" customFormat="1" ht="20.100000000000001" customHeight="1" thickBot="1" x14ac:dyDescent="0.3">
      <c r="A13" s="91"/>
      <c r="B13" s="46" t="s">
        <v>103</v>
      </c>
      <c r="C13" s="32" t="s">
        <v>13</v>
      </c>
      <c r="D13" s="33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4" t="s">
        <v>109</v>
      </c>
      <c r="B1" s="94"/>
      <c r="C1" s="94"/>
      <c r="D1" s="9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4" ht="20.100000000000001" customHeight="1" x14ac:dyDescent="0.25">
      <c r="A5" s="88" t="s">
        <v>105</v>
      </c>
      <c r="B5" s="88"/>
      <c r="C5" s="88"/>
      <c r="D5" s="88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4" t="s">
        <v>261</v>
      </c>
      <c r="C10" s="104"/>
      <c r="D10" s="10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4" t="s">
        <v>112</v>
      </c>
      <c r="B1" s="94"/>
      <c r="C1" s="94"/>
      <c r="D1" s="9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9" t="s">
        <v>293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209</v>
      </c>
    </row>
    <row r="8" spans="1:8" x14ac:dyDescent="0.25">
      <c r="H8" s="1" t="s">
        <v>273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tabSelected="1" view="pageLayout" topLeftCell="A73" zoomScaleNormal="115" workbookViewId="0">
      <selection activeCell="D53" sqref="D53"/>
    </sheetView>
  </sheetViews>
  <sheetFormatPr defaultRowHeight="15.75" x14ac:dyDescent="0.25"/>
  <cols>
    <col min="1" max="1" width="5.85546875" style="25" customWidth="1"/>
    <col min="2" max="2" width="47.28515625" style="16" customWidth="1"/>
    <col min="3" max="3" width="15.7109375" style="1" customWidth="1"/>
    <col min="4" max="4" width="14.140625" style="1" customWidth="1"/>
    <col min="5" max="6" width="11.42578125" style="1" customWidth="1"/>
    <col min="7" max="7" width="12.140625" style="1" customWidth="1"/>
    <col min="8" max="16384" width="9.140625" style="1"/>
  </cols>
  <sheetData>
    <row r="1" spans="1:8" x14ac:dyDescent="0.25">
      <c r="B1" s="1"/>
      <c r="C1" s="16"/>
      <c r="E1" s="105" t="s">
        <v>349</v>
      </c>
      <c r="F1" s="105"/>
      <c r="G1" s="105"/>
      <c r="H1" s="105"/>
    </row>
    <row r="2" spans="1:8" ht="18.75" x14ac:dyDescent="0.3">
      <c r="B2" s="1"/>
      <c r="C2" s="76"/>
      <c r="D2" s="77"/>
      <c r="E2" s="105"/>
      <c r="F2" s="105"/>
      <c r="G2" s="105"/>
      <c r="H2" s="105"/>
    </row>
    <row r="3" spans="1:8" ht="46.5" customHeight="1" x14ac:dyDescent="0.3">
      <c r="B3" s="1"/>
      <c r="C3" s="78"/>
      <c r="D3" s="78"/>
      <c r="E3" s="105"/>
      <c r="F3" s="105"/>
      <c r="G3" s="105"/>
      <c r="H3" s="105"/>
    </row>
    <row r="4" spans="1:8" ht="78.75" customHeight="1" x14ac:dyDescent="0.25">
      <c r="A4" s="106" t="s">
        <v>368</v>
      </c>
      <c r="B4" s="106"/>
      <c r="C4" s="106"/>
      <c r="D4" s="106"/>
    </row>
    <row r="6" spans="1:8" ht="35.25" customHeight="1" x14ac:dyDescent="0.25">
      <c r="A6" s="2" t="s">
        <v>0</v>
      </c>
      <c r="B6" s="17" t="s">
        <v>1</v>
      </c>
      <c r="C6" s="2" t="s">
        <v>2</v>
      </c>
      <c r="D6" s="2" t="s">
        <v>3</v>
      </c>
    </row>
    <row r="7" spans="1:8" s="6" customFormat="1" ht="20.100000000000001" customHeight="1" x14ac:dyDescent="0.25">
      <c r="A7" s="5" t="s">
        <v>8</v>
      </c>
      <c r="B7" s="18" t="s">
        <v>4</v>
      </c>
      <c r="C7" s="5" t="s">
        <v>5</v>
      </c>
      <c r="D7" s="50">
        <v>43555</v>
      </c>
    </row>
    <row r="8" spans="1:8" s="6" customFormat="1" ht="20.100000000000001" customHeight="1" x14ac:dyDescent="0.25">
      <c r="A8" s="5" t="s">
        <v>9</v>
      </c>
      <c r="B8" s="18" t="s">
        <v>113</v>
      </c>
      <c r="C8" s="5" t="s">
        <v>5</v>
      </c>
      <c r="D8" s="50">
        <v>43101</v>
      </c>
    </row>
    <row r="9" spans="1:8" s="6" customFormat="1" ht="20.100000000000001" customHeight="1" x14ac:dyDescent="0.25">
      <c r="A9" s="5" t="s">
        <v>10</v>
      </c>
      <c r="B9" s="18" t="s">
        <v>114</v>
      </c>
      <c r="C9" s="5" t="s">
        <v>5</v>
      </c>
      <c r="D9" s="50">
        <v>43465</v>
      </c>
    </row>
    <row r="10" spans="1:8" s="6" customFormat="1" ht="30" customHeight="1" x14ac:dyDescent="0.25">
      <c r="A10" s="85" t="s">
        <v>186</v>
      </c>
      <c r="B10" s="85"/>
      <c r="C10" s="85"/>
      <c r="D10" s="85"/>
    </row>
    <row r="11" spans="1:8" s="6" customFormat="1" ht="30" customHeight="1" x14ac:dyDescent="0.25">
      <c r="A11" s="24">
        <v>4</v>
      </c>
      <c r="B11" s="19" t="s">
        <v>115</v>
      </c>
      <c r="C11" s="5" t="s">
        <v>13</v>
      </c>
      <c r="D11" s="5"/>
    </row>
    <row r="12" spans="1:8" s="6" customFormat="1" ht="20.100000000000001" customHeight="1" x14ac:dyDescent="0.25">
      <c r="A12" s="24">
        <v>5</v>
      </c>
      <c r="B12" s="9" t="s">
        <v>125</v>
      </c>
      <c r="C12" s="5" t="s">
        <v>13</v>
      </c>
      <c r="D12" s="5">
        <v>0</v>
      </c>
    </row>
    <row r="13" spans="1:8" s="6" customFormat="1" ht="20.100000000000001" customHeight="1" x14ac:dyDescent="0.25">
      <c r="A13" s="24">
        <v>6</v>
      </c>
      <c r="B13" s="9" t="s">
        <v>126</v>
      </c>
      <c r="C13" s="5" t="s">
        <v>13</v>
      </c>
      <c r="D13" s="59">
        <v>308992.52</v>
      </c>
      <c r="E13" s="80"/>
    </row>
    <row r="14" spans="1:8" s="6" customFormat="1" ht="33" customHeight="1" x14ac:dyDescent="0.25">
      <c r="A14" s="24">
        <v>7</v>
      </c>
      <c r="B14" s="19" t="s">
        <v>187</v>
      </c>
      <c r="C14" s="5" t="s">
        <v>13</v>
      </c>
      <c r="D14" s="51">
        <f>D15+D16</f>
        <v>1507023.96</v>
      </c>
    </row>
    <row r="15" spans="1:8" s="6" customFormat="1" ht="20.100000000000001" customHeight="1" x14ac:dyDescent="0.25">
      <c r="A15" s="24">
        <v>8</v>
      </c>
      <c r="B15" s="9" t="s">
        <v>127</v>
      </c>
      <c r="C15" s="5" t="s">
        <v>13</v>
      </c>
      <c r="D15" s="74">
        <v>1177636.4099999999</v>
      </c>
    </row>
    <row r="16" spans="1:8" s="6" customFormat="1" ht="20.100000000000001" customHeight="1" x14ac:dyDescent="0.25">
      <c r="A16" s="24">
        <v>9</v>
      </c>
      <c r="B16" s="9" t="s">
        <v>128</v>
      </c>
      <c r="C16" s="5" t="s">
        <v>13</v>
      </c>
      <c r="D16" s="74">
        <v>329387.55</v>
      </c>
    </row>
    <row r="17" spans="1:6" s="6" customFormat="1" ht="20.25" customHeight="1" x14ac:dyDescent="0.25">
      <c r="A17" s="24">
        <v>10</v>
      </c>
      <c r="B17" s="19" t="s">
        <v>116</v>
      </c>
      <c r="C17" s="5" t="s">
        <v>13</v>
      </c>
      <c r="D17" s="51">
        <f>D19+D20+D24</f>
        <v>1354898.53</v>
      </c>
    </row>
    <row r="18" spans="1:6" s="6" customFormat="1" ht="20.25" customHeight="1" x14ac:dyDescent="0.25">
      <c r="A18" s="24">
        <v>11</v>
      </c>
      <c r="B18" s="9" t="s">
        <v>188</v>
      </c>
      <c r="C18" s="5" t="s">
        <v>13</v>
      </c>
      <c r="D18" s="51">
        <v>0</v>
      </c>
    </row>
    <row r="19" spans="1:6" s="6" customFormat="1" ht="20.25" customHeight="1" x14ac:dyDescent="0.25">
      <c r="A19" s="24"/>
      <c r="B19" s="9" t="s">
        <v>127</v>
      </c>
      <c r="C19" s="5"/>
      <c r="D19" s="74">
        <v>1058969.03</v>
      </c>
    </row>
    <row r="20" spans="1:6" s="6" customFormat="1" ht="20.25" customHeight="1" x14ac:dyDescent="0.25">
      <c r="A20" s="24"/>
      <c r="B20" s="9" t="s">
        <v>128</v>
      </c>
      <c r="C20" s="5"/>
      <c r="D20" s="74">
        <v>295929.5</v>
      </c>
    </row>
    <row r="21" spans="1:6" s="6" customFormat="1" ht="20.25" customHeight="1" x14ac:dyDescent="0.25">
      <c r="A21" s="24">
        <v>12</v>
      </c>
      <c r="B21" s="9" t="s">
        <v>189</v>
      </c>
      <c r="C21" s="5" t="s">
        <v>13</v>
      </c>
      <c r="D21" s="5">
        <v>0</v>
      </c>
    </row>
    <row r="22" spans="1:6" s="6" customFormat="1" ht="20.100000000000001" customHeight="1" x14ac:dyDescent="0.25">
      <c r="A22" s="24">
        <v>13</v>
      </c>
      <c r="B22" s="9" t="s">
        <v>129</v>
      </c>
      <c r="C22" s="5" t="s">
        <v>13</v>
      </c>
      <c r="D22" s="5">
        <v>0</v>
      </c>
      <c r="F22" s="6" t="s">
        <v>326</v>
      </c>
    </row>
    <row r="23" spans="1:6" s="6" customFormat="1" ht="30" customHeight="1" x14ac:dyDescent="0.25">
      <c r="A23" s="24">
        <v>14</v>
      </c>
      <c r="B23" s="9" t="s">
        <v>130</v>
      </c>
      <c r="C23" s="5" t="s">
        <v>13</v>
      </c>
      <c r="D23" s="5">
        <v>0</v>
      </c>
    </row>
    <row r="24" spans="1:6" s="6" customFormat="1" ht="20.100000000000001" customHeight="1" x14ac:dyDescent="0.25">
      <c r="A24" s="24">
        <v>15</v>
      </c>
      <c r="B24" s="9" t="s">
        <v>131</v>
      </c>
      <c r="C24" s="5" t="s">
        <v>13</v>
      </c>
      <c r="D24" s="5">
        <v>0</v>
      </c>
    </row>
    <row r="25" spans="1:6" s="6" customFormat="1" ht="20.100000000000001" customHeight="1" x14ac:dyDescent="0.25">
      <c r="A25" s="24">
        <v>16</v>
      </c>
      <c r="B25" s="19" t="s">
        <v>117</v>
      </c>
      <c r="C25" s="5" t="s">
        <v>13</v>
      </c>
      <c r="D25" s="51">
        <f>D18+D23</f>
        <v>0</v>
      </c>
    </row>
    <row r="26" spans="1:6" s="6" customFormat="1" ht="30" customHeight="1" x14ac:dyDescent="0.25">
      <c r="A26" s="24">
        <v>17</v>
      </c>
      <c r="B26" s="19" t="s">
        <v>118</v>
      </c>
      <c r="C26" s="5" t="s">
        <v>13</v>
      </c>
      <c r="D26" s="51"/>
    </row>
    <row r="27" spans="1:6" s="6" customFormat="1" ht="20.100000000000001" customHeight="1" x14ac:dyDescent="0.25">
      <c r="A27" s="24">
        <v>18</v>
      </c>
      <c r="B27" s="9" t="s">
        <v>123</v>
      </c>
      <c r="C27" s="5" t="s">
        <v>13</v>
      </c>
      <c r="D27" s="5">
        <v>0</v>
      </c>
    </row>
    <row r="28" spans="1:6" s="6" customFormat="1" ht="20.100000000000001" customHeight="1" x14ac:dyDescent="0.25">
      <c r="A28" s="24">
        <v>19</v>
      </c>
      <c r="B28" s="9" t="s">
        <v>124</v>
      </c>
      <c r="C28" s="5" t="s">
        <v>13</v>
      </c>
      <c r="D28" s="51">
        <v>461117.95</v>
      </c>
    </row>
    <row r="29" spans="1:6" s="6" customFormat="1" ht="32.25" customHeight="1" x14ac:dyDescent="0.25">
      <c r="A29" s="92" t="s">
        <v>190</v>
      </c>
      <c r="B29" s="92"/>
      <c r="C29" s="92"/>
      <c r="D29" s="92"/>
    </row>
    <row r="30" spans="1:6" s="6" customFormat="1" ht="69.75" customHeight="1" x14ac:dyDescent="0.25">
      <c r="A30" s="64">
        <v>20</v>
      </c>
      <c r="B30" s="64" t="s">
        <v>294</v>
      </c>
      <c r="C30" s="64" t="s">
        <v>295</v>
      </c>
      <c r="D30" s="64" t="s">
        <v>296</v>
      </c>
    </row>
    <row r="31" spans="1:6" s="6" customFormat="1" ht="23.25" customHeight="1" x14ac:dyDescent="0.25">
      <c r="A31" s="64"/>
      <c r="B31" s="75" t="s">
        <v>350</v>
      </c>
      <c r="C31" s="64"/>
      <c r="D31" s="64">
        <v>35904.379999999997</v>
      </c>
    </row>
    <row r="32" spans="1:6" s="6" customFormat="1" ht="23.25" customHeight="1" x14ac:dyDescent="0.25">
      <c r="A32" s="64"/>
      <c r="B32" s="75" t="s">
        <v>378</v>
      </c>
      <c r="C32" s="64"/>
      <c r="D32" s="64"/>
    </row>
    <row r="33" spans="1:5" s="6" customFormat="1" ht="31.5" customHeight="1" x14ac:dyDescent="0.25">
      <c r="A33" s="65" t="s">
        <v>307</v>
      </c>
      <c r="B33" s="63" t="s">
        <v>297</v>
      </c>
      <c r="C33" s="64" t="s">
        <v>331</v>
      </c>
      <c r="D33" s="65">
        <f>6081.2*2.59*12</f>
        <v>189003.696</v>
      </c>
      <c r="E33" s="75"/>
    </row>
    <row r="34" spans="1:5" s="6" customFormat="1" ht="26.25" customHeight="1" x14ac:dyDescent="0.25">
      <c r="A34" s="65" t="s">
        <v>308</v>
      </c>
      <c r="B34" s="63" t="s">
        <v>298</v>
      </c>
      <c r="C34" s="64" t="s">
        <v>332</v>
      </c>
      <c r="D34" s="65">
        <f>6081.2*1.99*12</f>
        <v>145219.05599999998</v>
      </c>
    </row>
    <row r="35" spans="1:5" s="6" customFormat="1" ht="33.75" customHeight="1" x14ac:dyDescent="0.25">
      <c r="A35" s="65" t="s">
        <v>309</v>
      </c>
      <c r="B35" s="66" t="s">
        <v>299</v>
      </c>
      <c r="C35" s="64" t="s">
        <v>333</v>
      </c>
      <c r="D35" s="65">
        <f>6081.2*0.7*12</f>
        <v>51082.079999999987</v>
      </c>
    </row>
    <row r="36" spans="1:5" s="6" customFormat="1" ht="24" customHeight="1" x14ac:dyDescent="0.25">
      <c r="A36" s="65" t="s">
        <v>310</v>
      </c>
      <c r="B36" s="66" t="s">
        <v>300</v>
      </c>
      <c r="C36" s="64"/>
      <c r="D36" s="65">
        <v>125321.1</v>
      </c>
    </row>
    <row r="37" spans="1:5" s="6" customFormat="1" ht="46.5" customHeight="1" x14ac:dyDescent="0.25">
      <c r="A37" s="65" t="s">
        <v>311</v>
      </c>
      <c r="B37" s="66" t="s">
        <v>301</v>
      </c>
      <c r="C37" s="64" t="s">
        <v>334</v>
      </c>
      <c r="D37" s="65">
        <f>6081.2*0.83*12</f>
        <v>60568.751999999993</v>
      </c>
    </row>
    <row r="38" spans="1:5" s="6" customFormat="1" ht="101.25" customHeight="1" x14ac:dyDescent="0.25">
      <c r="A38" s="65" t="s">
        <v>312</v>
      </c>
      <c r="B38" s="66" t="s">
        <v>302</v>
      </c>
      <c r="C38" s="64" t="s">
        <v>335</v>
      </c>
      <c r="D38" s="65">
        <f>6081.2*1.98*12</f>
        <v>144489.31200000001</v>
      </c>
      <c r="E38" s="79"/>
    </row>
    <row r="39" spans="1:5" s="6" customFormat="1" ht="21.75" customHeight="1" x14ac:dyDescent="0.25">
      <c r="A39" s="65" t="s">
        <v>313</v>
      </c>
      <c r="B39" s="66" t="s">
        <v>303</v>
      </c>
      <c r="C39" s="67" t="s">
        <v>304</v>
      </c>
      <c r="D39" s="68">
        <v>9547.6</v>
      </c>
    </row>
    <row r="40" spans="1:5" s="6" customFormat="1" ht="21" customHeight="1" x14ac:dyDescent="0.25">
      <c r="A40" s="65" t="s">
        <v>339</v>
      </c>
      <c r="B40" s="66" t="s">
        <v>305</v>
      </c>
      <c r="C40" s="64" t="s">
        <v>336</v>
      </c>
      <c r="D40" s="65">
        <f>6081.2*4.07*12</f>
        <v>297005.80800000002</v>
      </c>
    </row>
    <row r="41" spans="1:5" s="6" customFormat="1" ht="21" customHeight="1" x14ac:dyDescent="0.25">
      <c r="A41" s="65" t="s">
        <v>314</v>
      </c>
      <c r="B41" s="69" t="s">
        <v>348</v>
      </c>
      <c r="C41" s="64"/>
      <c r="D41" s="65">
        <v>554.29999999999995</v>
      </c>
    </row>
    <row r="42" spans="1:5" s="6" customFormat="1" ht="21" customHeight="1" x14ac:dyDescent="0.25">
      <c r="A42" s="65" t="s">
        <v>315</v>
      </c>
      <c r="B42" s="69" t="s">
        <v>354</v>
      </c>
      <c r="C42" s="64" t="s">
        <v>337</v>
      </c>
      <c r="D42" s="65">
        <f>6590*2</f>
        <v>13180</v>
      </c>
    </row>
    <row r="43" spans="1:5" s="6" customFormat="1" ht="35.25" customHeight="1" x14ac:dyDescent="0.25">
      <c r="A43" s="65" t="s">
        <v>340</v>
      </c>
      <c r="B43" s="69" t="s">
        <v>306</v>
      </c>
      <c r="C43" s="64" t="s">
        <v>345</v>
      </c>
      <c r="D43" s="68">
        <v>6425.3</v>
      </c>
    </row>
    <row r="44" spans="1:5" s="6" customFormat="1" ht="22.5" customHeight="1" x14ac:dyDescent="0.25">
      <c r="A44" s="65" t="s">
        <v>316</v>
      </c>
      <c r="B44" s="63" t="s">
        <v>351</v>
      </c>
      <c r="C44" s="64" t="s">
        <v>268</v>
      </c>
      <c r="D44" s="68">
        <v>771.2</v>
      </c>
    </row>
    <row r="45" spans="1:5" s="6" customFormat="1" ht="30.75" customHeight="1" x14ac:dyDescent="0.25">
      <c r="A45" s="65" t="s">
        <v>317</v>
      </c>
      <c r="B45" s="81" t="s">
        <v>359</v>
      </c>
      <c r="C45" s="64"/>
      <c r="D45" s="65">
        <v>3100</v>
      </c>
    </row>
    <row r="46" spans="1:5" s="6" customFormat="1" ht="30" customHeight="1" x14ac:dyDescent="0.25">
      <c r="A46" s="65" t="s">
        <v>318</v>
      </c>
      <c r="B46" s="63" t="s">
        <v>347</v>
      </c>
      <c r="C46" s="67" t="s">
        <v>346</v>
      </c>
      <c r="D46" s="68">
        <v>990</v>
      </c>
    </row>
    <row r="47" spans="1:5" s="6" customFormat="1" ht="44.25" customHeight="1" x14ac:dyDescent="0.25">
      <c r="A47" s="65" t="s">
        <v>319</v>
      </c>
      <c r="B47" s="70" t="s">
        <v>352</v>
      </c>
      <c r="C47" s="67" t="s">
        <v>353</v>
      </c>
      <c r="D47" s="68">
        <v>4847</v>
      </c>
    </row>
    <row r="48" spans="1:5" s="6" customFormat="1" ht="30" customHeight="1" x14ac:dyDescent="0.25">
      <c r="A48" s="65" t="s">
        <v>320</v>
      </c>
      <c r="B48" s="70" t="s">
        <v>355</v>
      </c>
      <c r="C48" s="67"/>
      <c r="D48" s="68">
        <v>1515</v>
      </c>
    </row>
    <row r="49" spans="1:5" s="6" customFormat="1" ht="47.25" customHeight="1" x14ac:dyDescent="0.25">
      <c r="A49" s="65" t="s">
        <v>321</v>
      </c>
      <c r="B49" s="83" t="s">
        <v>360</v>
      </c>
      <c r="C49" s="67" t="s">
        <v>361</v>
      </c>
      <c r="D49" s="68">
        <f>3*1723</f>
        <v>5169</v>
      </c>
    </row>
    <row r="50" spans="1:5" s="6" customFormat="1" ht="30.75" customHeight="1" x14ac:dyDescent="0.25">
      <c r="A50" s="65" t="s">
        <v>322</v>
      </c>
      <c r="B50" s="70" t="s">
        <v>324</v>
      </c>
      <c r="C50" s="72">
        <v>0.1</v>
      </c>
      <c r="D50" s="68">
        <f>0.1*SUM(D33:D49)</f>
        <v>105878.9204</v>
      </c>
    </row>
    <row r="51" spans="1:5" s="6" customFormat="1" ht="26.25" customHeight="1" x14ac:dyDescent="0.25">
      <c r="A51" s="65" t="s">
        <v>323</v>
      </c>
      <c r="B51" s="117" t="s">
        <v>377</v>
      </c>
      <c r="C51" s="115"/>
      <c r="D51" s="116">
        <f>SUM(D33:D50)</f>
        <v>1164668.1243999999</v>
      </c>
    </row>
    <row r="52" spans="1:5" s="6" customFormat="1" ht="31.5" customHeight="1" x14ac:dyDescent="0.25">
      <c r="A52" s="65" t="s">
        <v>327</v>
      </c>
      <c r="B52" s="117" t="s">
        <v>383</v>
      </c>
      <c r="C52" s="115"/>
      <c r="D52" s="116">
        <f>D19-D51</f>
        <v>-105699.09439999983</v>
      </c>
    </row>
    <row r="53" spans="1:5" s="6" customFormat="1" ht="26.25" customHeight="1" x14ac:dyDescent="0.25">
      <c r="A53" s="65" t="s">
        <v>328</v>
      </c>
      <c r="B53" s="120" t="s">
        <v>379</v>
      </c>
      <c r="C53" s="118"/>
      <c r="D53" s="119"/>
    </row>
    <row r="54" spans="1:5" s="6" customFormat="1" ht="30" customHeight="1" x14ac:dyDescent="0.25">
      <c r="A54" s="65" t="s">
        <v>329</v>
      </c>
      <c r="B54" s="70" t="s">
        <v>338</v>
      </c>
      <c r="C54" s="67" t="s">
        <v>367</v>
      </c>
      <c r="D54" s="68">
        <f>3*385</f>
        <v>1155</v>
      </c>
    </row>
    <row r="55" spans="1:5" s="6" customFormat="1" ht="40.5" customHeight="1" x14ac:dyDescent="0.25">
      <c r="A55" s="65" t="s">
        <v>330</v>
      </c>
      <c r="B55" s="70" t="s">
        <v>356</v>
      </c>
      <c r="C55" s="67"/>
      <c r="D55" s="68">
        <v>1723</v>
      </c>
    </row>
    <row r="56" spans="1:5" s="6" customFormat="1" ht="30" customHeight="1" x14ac:dyDescent="0.25">
      <c r="A56" s="65" t="s">
        <v>341</v>
      </c>
      <c r="B56" s="82" t="s">
        <v>357</v>
      </c>
      <c r="C56" s="67"/>
      <c r="D56" s="68">
        <v>3700</v>
      </c>
      <c r="E56" s="79"/>
    </row>
    <row r="57" spans="1:5" s="6" customFormat="1" ht="46.5" customHeight="1" x14ac:dyDescent="0.25">
      <c r="A57" s="65" t="s">
        <v>342</v>
      </c>
      <c r="B57" s="82" t="s">
        <v>358</v>
      </c>
      <c r="C57" s="67"/>
      <c r="D57" s="68">
        <v>6970</v>
      </c>
      <c r="E57" s="79"/>
    </row>
    <row r="58" spans="1:5" s="6" customFormat="1" ht="32.25" customHeight="1" x14ac:dyDescent="0.25">
      <c r="A58" s="65" t="s">
        <v>369</v>
      </c>
      <c r="B58" s="84" t="s">
        <v>362</v>
      </c>
      <c r="C58" s="67"/>
      <c r="D58" s="68">
        <v>2156</v>
      </c>
      <c r="E58" s="79"/>
    </row>
    <row r="59" spans="1:5" s="6" customFormat="1" ht="32.25" customHeight="1" x14ac:dyDescent="0.25">
      <c r="A59" s="65" t="s">
        <v>370</v>
      </c>
      <c r="B59" s="114" t="s">
        <v>363</v>
      </c>
      <c r="C59" s="67"/>
      <c r="D59" s="68">
        <v>1198</v>
      </c>
      <c r="E59" s="79"/>
    </row>
    <row r="60" spans="1:5" s="6" customFormat="1" ht="84.75" customHeight="1" x14ac:dyDescent="0.25">
      <c r="A60" s="65" t="s">
        <v>371</v>
      </c>
      <c r="B60" s="114" t="s">
        <v>364</v>
      </c>
      <c r="C60" s="67" t="s">
        <v>376</v>
      </c>
      <c r="D60" s="68">
        <f>14856.35+13662.56</f>
        <v>28518.91</v>
      </c>
      <c r="E60" s="79"/>
    </row>
    <row r="61" spans="1:5" s="6" customFormat="1" ht="47.25" x14ac:dyDescent="0.25">
      <c r="A61" s="65" t="s">
        <v>372</v>
      </c>
      <c r="B61" s="114" t="s">
        <v>365</v>
      </c>
      <c r="C61" s="67" t="s">
        <v>374</v>
      </c>
      <c r="D61" s="68">
        <v>34750</v>
      </c>
      <c r="E61" s="79"/>
    </row>
    <row r="62" spans="1:5" s="6" customFormat="1" ht="47.25" x14ac:dyDescent="0.25">
      <c r="A62" s="65" t="s">
        <v>380</v>
      </c>
      <c r="B62" s="114" t="s">
        <v>366</v>
      </c>
      <c r="C62" s="67" t="s">
        <v>375</v>
      </c>
      <c r="D62" s="68">
        <f>119800+125326</f>
        <v>245126</v>
      </c>
      <c r="E62" s="79"/>
    </row>
    <row r="63" spans="1:5" s="6" customFormat="1" ht="30" customHeight="1" x14ac:dyDescent="0.25">
      <c r="A63" s="121" t="s">
        <v>381</v>
      </c>
      <c r="B63" s="122" t="s">
        <v>325</v>
      </c>
      <c r="C63" s="123"/>
      <c r="D63" s="124">
        <f>SUM(D54:D62)</f>
        <v>325296.91000000003</v>
      </c>
    </row>
    <row r="64" spans="1:5" s="6" customFormat="1" ht="32.25" customHeight="1" x14ac:dyDescent="0.25">
      <c r="A64" s="121" t="s">
        <v>382</v>
      </c>
      <c r="B64" s="125" t="s">
        <v>344</v>
      </c>
      <c r="C64" s="126"/>
      <c r="D64" s="127">
        <f>D20-D63</f>
        <v>-29367.410000000033</v>
      </c>
    </row>
    <row r="65" spans="1:7" s="6" customFormat="1" ht="43.5" customHeight="1" x14ac:dyDescent="0.25">
      <c r="A65" s="107" t="s">
        <v>191</v>
      </c>
      <c r="B65" s="107"/>
      <c r="C65" s="107"/>
      <c r="D65" s="107"/>
      <c r="E65" s="1"/>
      <c r="F65" s="1"/>
      <c r="G65" s="1"/>
    </row>
    <row r="66" spans="1:7" x14ac:dyDescent="0.25">
      <c r="A66" s="24">
        <v>21</v>
      </c>
      <c r="B66" s="20" t="s">
        <v>273</v>
      </c>
      <c r="C66" s="5" t="s">
        <v>6</v>
      </c>
      <c r="D66" s="8">
        <v>0</v>
      </c>
    </row>
    <row r="67" spans="1:7" x14ac:dyDescent="0.25">
      <c r="A67" s="24">
        <v>22</v>
      </c>
      <c r="B67" s="20" t="s">
        <v>193</v>
      </c>
      <c r="C67" s="5" t="s">
        <v>6</v>
      </c>
      <c r="D67" s="8">
        <v>0</v>
      </c>
    </row>
    <row r="68" spans="1:7" ht="31.5" x14ac:dyDescent="0.25">
      <c r="A68" s="24">
        <v>23</v>
      </c>
      <c r="B68" s="20" t="s">
        <v>194</v>
      </c>
      <c r="C68" s="5" t="s">
        <v>6</v>
      </c>
      <c r="D68" s="8">
        <v>0</v>
      </c>
    </row>
    <row r="69" spans="1:7" x14ac:dyDescent="0.25">
      <c r="A69" s="24">
        <v>24</v>
      </c>
      <c r="B69" s="20" t="s">
        <v>195</v>
      </c>
      <c r="C69" s="5" t="s">
        <v>13</v>
      </c>
      <c r="D69" s="8">
        <v>0</v>
      </c>
    </row>
    <row r="70" spans="1:7" x14ac:dyDescent="0.25">
      <c r="A70" s="85" t="s">
        <v>119</v>
      </c>
      <c r="B70" s="85"/>
      <c r="C70" s="85"/>
      <c r="D70" s="85"/>
    </row>
    <row r="71" spans="1:7" ht="31.5" x14ac:dyDescent="0.25">
      <c r="A71" s="24">
        <v>25</v>
      </c>
      <c r="B71" s="19" t="s">
        <v>120</v>
      </c>
      <c r="C71" s="5" t="s">
        <v>13</v>
      </c>
      <c r="D71" s="71"/>
    </row>
    <row r="72" spans="1:7" x14ac:dyDescent="0.25">
      <c r="A72" s="24">
        <v>26</v>
      </c>
      <c r="B72" s="9" t="s">
        <v>125</v>
      </c>
      <c r="C72" s="5" t="s">
        <v>13</v>
      </c>
      <c r="D72" s="71">
        <v>0</v>
      </c>
    </row>
    <row r="73" spans="1:7" x14ac:dyDescent="0.25">
      <c r="A73" s="24">
        <v>27</v>
      </c>
      <c r="B73" s="9" t="s">
        <v>126</v>
      </c>
      <c r="C73" s="5" t="s">
        <v>13</v>
      </c>
      <c r="D73" s="71">
        <v>0</v>
      </c>
    </row>
    <row r="74" spans="1:7" ht="31.5" x14ac:dyDescent="0.25">
      <c r="A74" s="24">
        <v>28</v>
      </c>
      <c r="B74" s="19" t="s">
        <v>121</v>
      </c>
      <c r="C74" s="5" t="s">
        <v>13</v>
      </c>
      <c r="D74" s="71"/>
    </row>
    <row r="75" spans="1:7" x14ac:dyDescent="0.25">
      <c r="A75" s="24">
        <v>29</v>
      </c>
      <c r="B75" s="9" t="s">
        <v>125</v>
      </c>
      <c r="C75" s="5" t="s">
        <v>13</v>
      </c>
      <c r="D75" s="71">
        <v>0</v>
      </c>
    </row>
    <row r="76" spans="1:7" ht="98.25" customHeight="1" x14ac:dyDescent="0.25">
      <c r="A76" s="24">
        <v>30</v>
      </c>
      <c r="B76" s="9" t="s">
        <v>126</v>
      </c>
      <c r="C76" s="5" t="s">
        <v>13</v>
      </c>
      <c r="D76" s="71">
        <v>0</v>
      </c>
    </row>
    <row r="77" spans="1:7" x14ac:dyDescent="0.25">
      <c r="A77" s="85" t="s">
        <v>196</v>
      </c>
      <c r="B77" s="85"/>
      <c r="C77" s="85"/>
      <c r="D77" s="85"/>
    </row>
    <row r="78" spans="1:7" ht="47.25" x14ac:dyDescent="0.25">
      <c r="A78" s="108">
        <v>31</v>
      </c>
      <c r="B78" s="19" t="s">
        <v>91</v>
      </c>
      <c r="C78" s="5" t="s">
        <v>5</v>
      </c>
      <c r="D78" s="8" t="s">
        <v>257</v>
      </c>
      <c r="E78" s="8" t="s">
        <v>247</v>
      </c>
      <c r="F78" s="8" t="s">
        <v>252</v>
      </c>
      <c r="G78" s="8" t="s">
        <v>255</v>
      </c>
    </row>
    <row r="79" spans="1:7" x14ac:dyDescent="0.25">
      <c r="A79" s="109"/>
      <c r="B79" s="19" t="s">
        <v>59</v>
      </c>
      <c r="C79" s="5" t="s">
        <v>5</v>
      </c>
      <c r="D79" s="8" t="s">
        <v>242</v>
      </c>
      <c r="E79" s="8" t="s">
        <v>242</v>
      </c>
      <c r="F79" s="8" t="s">
        <v>242</v>
      </c>
      <c r="G79" s="8" t="s">
        <v>256</v>
      </c>
    </row>
    <row r="80" spans="1:7" x14ac:dyDescent="0.25">
      <c r="A80" s="109"/>
      <c r="B80" s="19" t="s">
        <v>122</v>
      </c>
      <c r="C80" s="5" t="s">
        <v>98</v>
      </c>
      <c r="D80" s="58">
        <v>1913.55</v>
      </c>
      <c r="E80" s="8">
        <v>1171</v>
      </c>
      <c r="F80" s="8">
        <v>742.55</v>
      </c>
      <c r="G80" s="8">
        <v>128.6001</v>
      </c>
    </row>
    <row r="81" spans="1:7" x14ac:dyDescent="0.25">
      <c r="A81" s="109"/>
      <c r="B81" s="19" t="s">
        <v>197</v>
      </c>
      <c r="C81" s="5" t="s">
        <v>13</v>
      </c>
      <c r="D81" s="58">
        <f>[1]TDSheet!$C$28+[1]TDSheet!$G$28</f>
        <v>243854.58000000002</v>
      </c>
      <c r="E81" s="58">
        <v>13665.57</v>
      </c>
      <c r="F81" s="58">
        <v>57477.63</v>
      </c>
      <c r="G81" s="58">
        <v>143273.68</v>
      </c>
    </row>
    <row r="82" spans="1:7" x14ac:dyDescent="0.25">
      <c r="A82" s="109"/>
      <c r="B82" s="9" t="s">
        <v>198</v>
      </c>
      <c r="C82" s="5" t="s">
        <v>13</v>
      </c>
      <c r="D82" s="59">
        <f>[1]TDSheet!$D$28+[1]TDSheet!$H$28</f>
        <v>208187.84999999998</v>
      </c>
      <c r="E82" s="59">
        <v>0</v>
      </c>
      <c r="F82" s="59">
        <v>0</v>
      </c>
      <c r="G82" s="59">
        <v>0</v>
      </c>
    </row>
    <row r="83" spans="1:7" x14ac:dyDescent="0.25">
      <c r="A83" s="109"/>
      <c r="B83" s="9" t="s">
        <v>199</v>
      </c>
      <c r="C83" s="5" t="s">
        <v>13</v>
      </c>
      <c r="D83" s="59">
        <f>D81-D82</f>
        <v>35666.73000000004</v>
      </c>
      <c r="E83" s="59">
        <v>13665.57</v>
      </c>
      <c r="F83" s="59">
        <v>57477.630000000005</v>
      </c>
      <c r="G83" s="59">
        <v>143273.68</v>
      </c>
    </row>
    <row r="84" spans="1:7" ht="31.5" x14ac:dyDescent="0.25">
      <c r="A84" s="109"/>
      <c r="B84" s="9" t="s">
        <v>202</v>
      </c>
      <c r="C84" s="5" t="s">
        <v>13</v>
      </c>
      <c r="D84" s="111" t="s">
        <v>343</v>
      </c>
      <c r="E84" s="112"/>
      <c r="F84" s="112"/>
      <c r="G84" s="113"/>
    </row>
    <row r="85" spans="1:7" ht="31.5" x14ac:dyDescent="0.25">
      <c r="A85" s="109"/>
      <c r="B85" s="9" t="s">
        <v>201</v>
      </c>
      <c r="C85" s="5" t="s">
        <v>13</v>
      </c>
      <c r="D85" s="111" t="s">
        <v>343</v>
      </c>
      <c r="E85" s="112"/>
      <c r="F85" s="112"/>
      <c r="G85" s="113"/>
    </row>
    <row r="86" spans="1:7" ht="31.5" x14ac:dyDescent="0.25">
      <c r="A86" s="109"/>
      <c r="B86" s="9" t="s">
        <v>200</v>
      </c>
      <c r="C86" s="5" t="s">
        <v>13</v>
      </c>
      <c r="D86" s="111" t="s">
        <v>343</v>
      </c>
      <c r="E86" s="112"/>
      <c r="F86" s="112"/>
      <c r="G86" s="113"/>
    </row>
    <row r="87" spans="1:7" ht="47.25" x14ac:dyDescent="0.25">
      <c r="A87" s="110"/>
      <c r="B87" s="19" t="s">
        <v>203</v>
      </c>
      <c r="C87" s="5" t="s">
        <v>13</v>
      </c>
      <c r="D87" s="8">
        <v>0</v>
      </c>
      <c r="E87" s="8">
        <v>0</v>
      </c>
      <c r="F87" s="8">
        <v>0</v>
      </c>
      <c r="G87" s="8">
        <v>0</v>
      </c>
    </row>
    <row r="88" spans="1:7" x14ac:dyDescent="0.25">
      <c r="A88" s="85" t="s">
        <v>204</v>
      </c>
      <c r="B88" s="85"/>
      <c r="C88" s="85"/>
      <c r="D88" s="85"/>
    </row>
    <row r="89" spans="1:7" x14ac:dyDescent="0.25">
      <c r="A89" s="24">
        <v>32</v>
      </c>
      <c r="B89" s="20" t="s">
        <v>192</v>
      </c>
      <c r="C89" s="5" t="s">
        <v>6</v>
      </c>
      <c r="D89" s="8">
        <v>0</v>
      </c>
    </row>
    <row r="90" spans="1:7" x14ac:dyDescent="0.25">
      <c r="A90" s="24">
        <v>33</v>
      </c>
      <c r="B90" s="20" t="s">
        <v>193</v>
      </c>
      <c r="C90" s="5" t="s">
        <v>6</v>
      </c>
      <c r="D90" s="8">
        <v>0</v>
      </c>
      <c r="F90" s="73"/>
    </row>
    <row r="91" spans="1:7" ht="31.5" x14ac:dyDescent="0.25">
      <c r="A91" s="24">
        <v>34</v>
      </c>
      <c r="B91" s="20" t="s">
        <v>194</v>
      </c>
      <c r="C91" s="5" t="s">
        <v>6</v>
      </c>
      <c r="D91" s="8">
        <v>0</v>
      </c>
    </row>
    <row r="92" spans="1:7" x14ac:dyDescent="0.25">
      <c r="A92" s="24">
        <v>35</v>
      </c>
      <c r="B92" s="20" t="s">
        <v>195</v>
      </c>
      <c r="C92" s="5" t="s">
        <v>13</v>
      </c>
      <c r="D92" s="8">
        <v>0</v>
      </c>
    </row>
    <row r="93" spans="1:7" x14ac:dyDescent="0.25">
      <c r="A93" s="85" t="s">
        <v>205</v>
      </c>
      <c r="B93" s="85"/>
      <c r="C93" s="85"/>
      <c r="D93" s="85"/>
    </row>
    <row r="94" spans="1:7" ht="31.5" x14ac:dyDescent="0.25">
      <c r="A94" s="24">
        <v>36</v>
      </c>
      <c r="B94" s="20" t="s">
        <v>206</v>
      </c>
      <c r="C94" s="5" t="s">
        <v>6</v>
      </c>
      <c r="D94" s="8">
        <v>0</v>
      </c>
    </row>
    <row r="95" spans="1:7" x14ac:dyDescent="0.25">
      <c r="A95" s="24">
        <v>37</v>
      </c>
      <c r="B95" s="20" t="s">
        <v>207</v>
      </c>
      <c r="C95" s="5" t="s">
        <v>6</v>
      </c>
      <c r="D95" s="8">
        <v>0</v>
      </c>
    </row>
    <row r="96" spans="1:7" ht="31.5" x14ac:dyDescent="0.25">
      <c r="A96" s="24">
        <v>38</v>
      </c>
      <c r="B96" s="20" t="s">
        <v>208</v>
      </c>
      <c r="C96" s="5" t="s">
        <v>13</v>
      </c>
      <c r="D96" s="8">
        <v>0</v>
      </c>
    </row>
  </sheetData>
  <mergeCells count="13">
    <mergeCell ref="E1:H3"/>
    <mergeCell ref="A93:D93"/>
    <mergeCell ref="A4:D4"/>
    <mergeCell ref="A10:D10"/>
    <mergeCell ref="A29:D29"/>
    <mergeCell ref="A65:D65"/>
    <mergeCell ref="A70:D70"/>
    <mergeCell ref="A77:D77"/>
    <mergeCell ref="A78:A87"/>
    <mergeCell ref="A88:D88"/>
    <mergeCell ref="D84:G84"/>
    <mergeCell ref="D85:G85"/>
    <mergeCell ref="D86:G86"/>
  </mergeCells>
  <pageMargins left="0.3125" right="0.23958333333333334" top="0.31496062992125984" bottom="0.31496062992125984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2019-04-01T06:56:30Z</dcterms:modified>
</cp:coreProperties>
</file>