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155" activeTab="7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definedNames>
    <definedName name="_xlnm.Print_Titles" localSheetId="0">'2.1'!$5:$5</definedName>
    <definedName name="_xlnm.Print_Titles" localSheetId="1">'2.2.'!$3:$3</definedName>
    <definedName name="_xlnm.Print_Titles" localSheetId="7">'2.8'!$6:$6</definedName>
  </definedNames>
  <calcPr calcId="152511"/>
</workbook>
</file>

<file path=xl/calcChain.xml><?xml version="1.0" encoding="utf-8"?>
<calcChain xmlns="http://schemas.openxmlformats.org/spreadsheetml/2006/main">
  <c r="D56" i="12" l="1"/>
  <c r="G90" i="12"/>
  <c r="F89" i="12"/>
  <c r="F88" i="12"/>
  <c r="F90" i="12" s="1"/>
  <c r="F86" i="12"/>
  <c r="F85" i="12"/>
  <c r="E90" i="12"/>
  <c r="D89" i="12"/>
  <c r="D88" i="12"/>
  <c r="D90" i="12" s="1"/>
  <c r="D86" i="12"/>
  <c r="D85" i="12"/>
  <c r="D84" i="12"/>
  <c r="D66" i="12"/>
  <c r="D67" i="12" s="1"/>
  <c r="D65" i="12"/>
  <c r="D63" i="12"/>
  <c r="D49" i="12"/>
  <c r="D45" i="12"/>
  <c r="D42" i="12"/>
  <c r="D32" i="12"/>
  <c r="D31" i="12"/>
  <c r="G87" i="12" l="1"/>
  <c r="E87" i="12"/>
  <c r="F87" i="12"/>
  <c r="D87" i="12"/>
  <c r="D40" i="12"/>
  <c r="D50" i="12" s="1"/>
  <c r="D51" i="12" l="1"/>
  <c r="D52" i="12" l="1"/>
  <c r="D68" i="12" s="1"/>
  <c r="D21" i="12"/>
  <c r="D23" i="12" s="1"/>
  <c r="D14" i="12" l="1"/>
  <c r="D28" i="5" l="1"/>
</calcChain>
</file>

<file path=xl/sharedStrings.xml><?xml version="1.0" encoding="utf-8"?>
<sst xmlns="http://schemas.openxmlformats.org/spreadsheetml/2006/main" count="1033" uniqueCount="408">
  <si>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</si>
  <si>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</si>
  <si>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</si>
  <si>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</si>
  <si>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</si>
  <si>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</si>
  <si>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</si>
  <si>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</si>
  <si>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</si>
  <si>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</si>
  <si>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</si>
  <si>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</si>
  <si>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</si>
  <si>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</si>
  <si>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</si>
  <si>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</si>
  <si>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</si>
  <si>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</si>
  <si>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</si>
  <si>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</si>
  <si>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</si>
  <si>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</si>
  <si>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</si>
  <si>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</si>
  <si>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</si>
  <si>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</si>
  <si>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</si>
  <si>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</si>
  <si>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</si>
  <si>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</si>
  <si>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</si>
  <si>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</si>
  <si>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</si>
  <si>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</si>
  <si>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</si>
  <si>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</si>
  <si>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</si>
  <si>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</si>
  <si>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</si>
  <si>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</si>
  <si>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</si>
  <si>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</si>
  <si>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</si>
  <si>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</si>
  <si>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</si>
  <si>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</si>
  <si>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</si>
  <si>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</si>
  <si>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</si>
  <si>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</si>
  <si>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</si>
  <si>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</si>
  <si>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</si>
  <si>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</si>
  <si>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</si>
  <si>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</si>
  <si>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</si>
  <si>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</si>
  <si>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</si>
  <si>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</si>
  <si>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</si>
  <si>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</si>
  <si>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</si>
  <si>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</si>
  <si>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</si>
  <si>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</si>
  <si>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</si>
  <si>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</si>
  <si>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</si>
  <si>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</si>
  <si>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</si>
  <si>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</si>
  <si>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</si>
  <si>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</si>
  <si>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</si>
  <si>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</si>
  <si>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</si>
  <si>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</si>
  <si>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</si>
  <si>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</si>
  <si>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</si>
  <si>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</si>
  <si>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</si>
  <si>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</si>
  <si>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</si>
  <si>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</si>
  <si>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</si>
  <si>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</si>
  <si>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</si>
  <si>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</si>
  <si>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</si>
  <si>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</si>
  <si>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</si>
  <si>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</si>
  <si>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</si>
  <si>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</si>
  <si>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</si>
  <si>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</si>
  <si>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</si>
  <si>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</si>
  <si>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</si>
  <si>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</si>
  <si>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</si>
  <si>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</si>
  <si>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</si>
  <si>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</si>
  <si>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</si>
  <si>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</si>
  <si>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</si>
  <si>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</si>
  <si>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</si>
  <si>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</si>
  <si>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</si>
  <si>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</si>
  <si>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</si>
  <si>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</si>
  <si>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</si>
  <si>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</si>
  <si>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</si>
  <si>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</si>
  <si>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</si>
  <si>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</si>
  <si>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</si>
  <si>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</si>
  <si>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</si>
  <si>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</si>
  <si>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</si>
  <si>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</si>
  <si>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</si>
  <si>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</si>
  <si>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</si>
  <si>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</si>
  <si>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</si>
  <si>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</si>
  <si>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</si>
  <si>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</si>
  <si>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</si>
  <si>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</si>
  <si>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</si>
  <si>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</si>
  <si>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</si>
  <si>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</si>
  <si>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</si>
  <si>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</si>
  <si>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</si>
  <si>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</si>
  <si>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</si>
  <si>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</si>
  <si>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</si>
  <si>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</si>
  <si>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</si>
  <si>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</si>
  <si>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</si>
  <si>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</si>
  <si>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</si>
  <si>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</si>
  <si>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</si>
  <si>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</si>
  <si>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</si>
  <si>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</si>
  <si>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</si>
  <si>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</si>
  <si>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</si>
  <si>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</si>
  <si>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</si>
  <si>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</si>
  <si>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</si>
  <si>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</si>
  <si>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</si>
  <si>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</si>
  <si>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</si>
  <si>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</si>
  <si>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</si>
  <si>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</si>
  <si>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</si>
  <si>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</si>
  <si>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</si>
  <si>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</si>
  <si>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</si>
  <si>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</si>
  <si>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</si>
  <si>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</si>
  <si>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</si>
  <si>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</si>
  <si>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</si>
  <si>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</si>
  <si>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</si>
  <si>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</si>
  <si>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</si>
  <si>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</si>
  <si>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</si>
  <si>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</si>
  <si>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</si>
  <si>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</si>
  <si>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</si>
  <si>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</si>
  <si>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</si>
  <si>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</si>
  <si>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</si>
  <si>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</si>
  <si>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</si>
  <si>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</si>
  <si>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</si>
  <si>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</si>
  <si>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</si>
  <si>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</si>
  <si>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</si>
  <si>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</si>
  <si>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</si>
  <si>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</si>
  <si>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</si>
  <si>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</si>
  <si>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</si>
  <si>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</si>
  <si>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</si>
  <si>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</si>
  <si>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</si>
  <si>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</si>
  <si>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</si>
  <si>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</si>
  <si>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</si>
  <si>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</si>
  <si>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</si>
  <si>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</si>
  <si>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</si>
  <si>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</si>
  <si>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</si>
  <si>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</si>
  <si>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</si>
  <si>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</si>
  <si>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</si>
  <si>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</si>
  <si>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</si>
  <si>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</si>
  <si>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</si>
  <si>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</si>
  <si>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</si>
  <si>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</si>
  <si>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</si>
  <si>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</si>
  <si>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</si>
  <si>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</si>
  <si>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</si>
  <si>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</si>
  <si>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</si>
  <si>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</si>
  <si>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</si>
  <si>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</si>
  <si>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</si>
  <si>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</si>
  <si>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</si>
  <si>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</si>
  <si>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</si>
  <si>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</si>
  <si>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</si>
  <si>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</si>
  <si>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</si>
  <si>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</si>
  <si>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</si>
  <si>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</si>
  <si>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</si>
  <si>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</si>
  <si>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</si>
  <si>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</si>
  <si>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</si>
  <si>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</si>
  <si>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</si>
  <si>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</si>
  <si>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</si>
  <si>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</si>
  <si>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</si>
  <si>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</si>
  <si>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</si>
  <si>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</si>
  <si>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</si>
  <si>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</si>
  <si>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</si>
  <si>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</si>
  <si>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</si>
  <si>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</si>
  <si>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</si>
  <si>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</si>
  <si>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</si>
  <si>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</si>
  <si>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</si>
  <si>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</si>
  <si>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</si>
  <si>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</si>
  <si>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</si>
  <si>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</si>
  <si>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</si>
  <si>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</si>
  <si>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Протокол общего собрания собственников от 28.12.2012</t>
  </si>
  <si>
    <t>1 чел./1комн. -189Квт;     1 чел./2комн. -223Квт;    1 чел./3комн. -244Квт;     1 чел./4 и более -259Квт</t>
  </si>
  <si>
    <t>1.- 0,75 Квт.ч. на 1м2 мест общ.пользования;            2.- 1,24 Квт.ч. на 1м2 мест общ.пользования;            3.- 2,18 Квт.ч. на 1м2 мест общ.пользования;</t>
  </si>
  <si>
    <t>г. Иркутск, м-н Университетский, 81 (благоустроенный)</t>
  </si>
  <si>
    <t>Отсутствует</t>
  </si>
  <si>
    <t>Постановления администрации г. Иркутска 031-06-1542/14 в ред. 031-06-1074/74 от 23.11.2015</t>
  </si>
  <si>
    <t>Постановление министерства жилищной политики Иркутской области 27мпр от 31.05.2013 г.</t>
  </si>
  <si>
    <t>Приказ Службы по тарифам Иркутской области 718-спр в ред. 360-спр от 19.11.2015</t>
  </si>
  <si>
    <t>01.12.2015 г.</t>
  </si>
  <si>
    <t>Приказ Службы по тарифам Иркутской области 707-спр в ред 360-спр от 19.11.2015</t>
  </si>
  <si>
    <t>Постановления администрации г. Иркутска №031-06-1542/14 в ред. 031-06-1074/74 от 23.11.2015 г.</t>
  </si>
  <si>
    <t>Приказ службы по тарифам Иркутской области 768-спр от 26.12.2014 г.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</si>
  <si>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виду работ) </t>
    </r>
  </si>
  <si>
    <t>Наименование работ и услуг</t>
  </si>
  <si>
    <t>Примечание, периодичность выполнения работ</t>
  </si>
  <si>
    <t>Стоимость, руб.</t>
  </si>
  <si>
    <t>Содержание</t>
  </si>
  <si>
    <t>Остаток средст по статье содержание за 2014 г.("-" перерасход)</t>
  </si>
  <si>
    <t>Содержание придомовой территорории</t>
  </si>
  <si>
    <t>Уборка лестничных клеток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</si>
  <si>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</si>
  <si>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</si>
  <si>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</si>
  <si>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по факту с учетом крупногабаритного мусора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</si>
  <si>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</si>
  <si>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</si>
  <si>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Промывка системы отопления перед запуском (пробный пуск)</t>
  </si>
  <si>
    <t>перед  отопительным периодом</t>
  </si>
  <si>
    <t>Дезинсекция подвальных помещений</t>
  </si>
  <si>
    <t>Ежеквартально</t>
  </si>
  <si>
    <t>Скашивание травы</t>
  </si>
  <si>
    <t>июль, сентябрь</t>
  </si>
  <si>
    <t xml:space="preserve">Прочие расходы (договора управления,канцтовары и т. д.), </t>
  </si>
  <si>
    <t>Уборка снега с подъездных козырьков</t>
  </si>
  <si>
    <t>Посыпка пешеходных дорожек отсевом</t>
  </si>
  <si>
    <t>Генеральная уборка подъезда</t>
  </si>
  <si>
    <t>Вознаграждение управляющей компании</t>
  </si>
  <si>
    <t>Сумма расходов по статье содержание.</t>
  </si>
  <si>
    <t>Сумма расходов по статье содержание с учетом остатков 2014 г.</t>
  </si>
  <si>
    <t>Текущий ремонт</t>
  </si>
  <si>
    <t>Остаток средст по статье текущий ремонт за 2014 г.("-" перерасход)</t>
  </si>
  <si>
    <t>Сумма расходов по статье текущий ремонт</t>
  </si>
  <si>
    <t>Сумма расходов по статье текущий ремонт с учетом остатков за 2014 г.</t>
  </si>
  <si>
    <t>Итого расходы</t>
  </si>
  <si>
    <t>Гл. инженер ООО "УК "Прибайкальская"</t>
  </si>
  <si>
    <t>Белкин И. О.</t>
  </si>
  <si>
    <t xml:space="preserve">Согласовано:  </t>
  </si>
  <si>
    <t>Совет МКД</t>
  </si>
  <si>
    <t>Форма 2.8. Отчет об исполнении ООО "УК "Прибайкальская" договора управления смет доходов и расходов МКД м-на Университетский, 81</t>
  </si>
  <si>
    <t>Утверждаю                        генеральный директор                      ООО "УК "Прибайкальская"                       Н. Н. Орленко</t>
  </si>
  <si>
    <t>1545 руб в месяц</t>
  </si>
  <si>
    <t>2550 руб. в месяц</t>
  </si>
  <si>
    <t>1шт. 2 раза по 350руб.</t>
  </si>
  <si>
    <t>май, сентябрь</t>
  </si>
  <si>
    <t>Замена зажимов (орех) по линии электроснабжения подвального помещения  3шт.</t>
  </si>
  <si>
    <t>195 руб</t>
  </si>
  <si>
    <t xml:space="preserve">Частичная окраска стен от надписей (коллекторов банков) </t>
  </si>
  <si>
    <t xml:space="preserve">Ремонт двери мусоропровода: сварочные работы </t>
  </si>
  <si>
    <t>Ремонт подъездной деревянной двери и установка шпингалетов, пружины</t>
  </si>
  <si>
    <t>Замена двухламповой люминесцентного светильника 1 эт.</t>
  </si>
  <si>
    <t xml:space="preserve"> 20.1</t>
  </si>
  <si>
    <t xml:space="preserve"> 20.2</t>
  </si>
  <si>
    <t xml:space="preserve"> 20.3</t>
  </si>
  <si>
    <t xml:space="preserve"> 20.4</t>
  </si>
  <si>
    <t xml:space="preserve"> 20.5</t>
  </si>
  <si>
    <t xml:space="preserve"> 20.6</t>
  </si>
  <si>
    <t xml:space="preserve"> 20.7</t>
  </si>
  <si>
    <t xml:space="preserve"> 20.8</t>
  </si>
  <si>
    <t xml:space="preserve"> 20.9</t>
  </si>
  <si>
    <t xml:space="preserve"> 20.10</t>
  </si>
  <si>
    <t xml:space="preserve"> 20.11</t>
  </si>
  <si>
    <t xml:space="preserve"> 20.12</t>
  </si>
  <si>
    <t xml:space="preserve"> 20.13</t>
  </si>
  <si>
    <t xml:space="preserve"> 20.14</t>
  </si>
  <si>
    <t xml:space="preserve"> 20.15</t>
  </si>
  <si>
    <t xml:space="preserve"> 20.16</t>
  </si>
  <si>
    <t xml:space="preserve"> 20.17</t>
  </si>
  <si>
    <t xml:space="preserve"> 20.18</t>
  </si>
  <si>
    <t xml:space="preserve"> 20.19</t>
  </si>
  <si>
    <t xml:space="preserve"> 20.20</t>
  </si>
  <si>
    <t xml:space="preserve"> 20.21</t>
  </si>
  <si>
    <t>Замена участка трубопровода системы отопления</t>
  </si>
  <si>
    <t>d40мм</t>
  </si>
  <si>
    <t xml:space="preserve">Установка двери металлической на мусоропровод </t>
  </si>
  <si>
    <t xml:space="preserve">d32мм 10 м          d63мм 1 м  </t>
  </si>
  <si>
    <t>2347 руб.</t>
  </si>
  <si>
    <t>Замена кранов отпления</t>
  </si>
  <si>
    <t xml:space="preserve">d20мм 1 шт                   </t>
  </si>
  <si>
    <t>Косметический ремонт подъезда</t>
  </si>
  <si>
    <t>Утепление подвала(закрытие слуховых окон)</t>
  </si>
  <si>
    <t>1шт</t>
  </si>
  <si>
    <t>Ремонт мусорного бака</t>
  </si>
  <si>
    <t>2 колеса</t>
  </si>
  <si>
    <t>Установка почтовых ящиков</t>
  </si>
  <si>
    <t>20 шт.</t>
  </si>
  <si>
    <t xml:space="preserve">Замена трубопровода канализации 2,2 м. диам. 100 с переходом с чугуна на пластик </t>
  </si>
  <si>
    <t>d100мм 2,2 м</t>
  </si>
  <si>
    <t>Монтаж теплоизоляции трубопроводов систем водоснабжения, отопления</t>
  </si>
  <si>
    <t>10 п.м.(138,25 за п. м)</t>
  </si>
  <si>
    <t xml:space="preserve"> 20.22</t>
  </si>
  <si>
    <t xml:space="preserve"> 20.23</t>
  </si>
  <si>
    <t xml:space="preserve"> 20.24</t>
  </si>
  <si>
    <t xml:space="preserve"> 20.25</t>
  </si>
  <si>
    <t xml:space="preserve"> 20.26</t>
  </si>
  <si>
    <t xml:space="preserve"> 20.27</t>
  </si>
  <si>
    <t xml:space="preserve"> 20.28</t>
  </si>
  <si>
    <t xml:space="preserve"> 20.29</t>
  </si>
  <si>
    <t xml:space="preserve"> 20.30</t>
  </si>
  <si>
    <t xml:space="preserve"> 20.31</t>
  </si>
  <si>
    <t xml:space="preserve"> 20.32</t>
  </si>
  <si>
    <t xml:space="preserve"> 20.33</t>
  </si>
  <si>
    <t xml:space="preserve"> 20.34</t>
  </si>
  <si>
    <t xml:space="preserve"> 20.35</t>
  </si>
  <si>
    <t xml:space="preserve"> 20.36</t>
  </si>
  <si>
    <t xml:space="preserve"> 20.37</t>
  </si>
  <si>
    <t xml:space="preserve"> 20.38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</si>
</sst>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i/>
      <u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5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4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2" fontId="11" fillId="3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justify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3" fillId="0" borderId="0" xfId="0" applyFont="1" applyBorder="1" applyAlignment="1">
      <alignment horizontal="left"/>
    </xf>
    <xf numFmtId="0" fontId="15" fillId="0" borderId="0" xfId="0" applyFont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64" fontId="9" fillId="4" borderId="19" xfId="0" applyNumberFormat="1" applyFont="1" applyFill="1" applyBorder="1" applyAlignment="1">
      <alignment horizontal="center" vertical="center" wrapText="1"/>
    </xf>
    <xf numFmtId="9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551a27e53ddfd/protokol_81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551a27e53ddfd/protokol_81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opLeftCell="A31" workbookViewId="0">
      <selection activeCell="K10" sqref="K10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8" t="s">
        <v>132</v>
      </c>
      <c r="B1" s="78"/>
      <c r="C1" s="78"/>
      <c r="D1" s="78"/>
    </row>
    <row r="2" spans="1:4" s="14" customFormat="1" x14ac:dyDescent="0.25"/>
    <row r="3" spans="1:4" s="14" customFormat="1" x14ac:dyDescent="0.25">
      <c r="A3" s="79" t="s">
        <v>14</v>
      </c>
      <c r="B3" s="79"/>
      <c r="C3" s="79"/>
      <c r="D3" s="79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0">
        <v>42460</v>
      </c>
    </row>
    <row r="7" spans="1:4" s="6" customFormat="1" ht="18.75" customHeight="1" x14ac:dyDescent="0.25">
      <c r="A7" s="77" t="s">
        <v>15</v>
      </c>
      <c r="B7" s="77"/>
      <c r="C7" s="77"/>
      <c r="D7" s="77"/>
    </row>
    <row r="8" spans="1:4" s="6" customFormat="1" ht="30" customHeight="1" x14ac:dyDescent="0.25">
      <c r="A8" s="4" t="s">
        <v>133</v>
      </c>
      <c r="B8" s="3" t="s">
        <v>16</v>
      </c>
      <c r="C8" s="5" t="s">
        <v>5</v>
      </c>
      <c r="D8" s="21" t="s">
        <v>211</v>
      </c>
    </row>
    <row r="9" spans="1:4" s="6" customFormat="1" ht="20.100000000000001" customHeight="1" x14ac:dyDescent="0.25">
      <c r="A9" s="4" t="s">
        <v>134</v>
      </c>
      <c r="B9" s="3" t="s">
        <v>17</v>
      </c>
      <c r="C9" s="5" t="s">
        <v>5</v>
      </c>
      <c r="D9" s="21" t="s">
        <v>17</v>
      </c>
    </row>
    <row r="10" spans="1:4" s="6" customFormat="1" ht="20.25" customHeight="1" x14ac:dyDescent="0.25">
      <c r="A10" s="77" t="s">
        <v>39</v>
      </c>
      <c r="B10" s="77"/>
      <c r="C10" s="77"/>
      <c r="D10" s="77"/>
    </row>
    <row r="11" spans="1:4" s="6" customFormat="1" ht="111.75" customHeight="1" x14ac:dyDescent="0.25">
      <c r="A11" s="4" t="s">
        <v>135</v>
      </c>
      <c r="B11" s="7" t="s">
        <v>18</v>
      </c>
      <c r="C11" s="5" t="s">
        <v>5</v>
      </c>
      <c r="D11" s="5" t="s">
        <v>212</v>
      </c>
    </row>
    <row r="12" spans="1:4" s="6" customFormat="1" ht="30" customHeight="1" x14ac:dyDescent="0.25">
      <c r="A12" s="77" t="s">
        <v>19</v>
      </c>
      <c r="B12" s="77"/>
      <c r="C12" s="77"/>
      <c r="D12" s="77"/>
    </row>
    <row r="13" spans="1:4" s="6" customFormat="1" ht="54" customHeight="1" x14ac:dyDescent="0.25">
      <c r="A13" s="4" t="s">
        <v>136</v>
      </c>
      <c r="B13" s="7" t="s">
        <v>40</v>
      </c>
      <c r="C13" s="5" t="s">
        <v>5</v>
      </c>
      <c r="D13" s="5" t="s">
        <v>295</v>
      </c>
    </row>
    <row r="14" spans="1:4" s="6" customFormat="1" ht="20.100000000000001" customHeight="1" x14ac:dyDescent="0.25">
      <c r="A14" s="4" t="s">
        <v>137</v>
      </c>
      <c r="B14" s="7" t="s">
        <v>139</v>
      </c>
      <c r="C14" s="5" t="s">
        <v>5</v>
      </c>
      <c r="D14" s="5">
        <v>1991</v>
      </c>
    </row>
    <row r="15" spans="1:4" s="6" customFormat="1" ht="20.100000000000001" customHeight="1" x14ac:dyDescent="0.25">
      <c r="A15" s="4" t="s">
        <v>138</v>
      </c>
      <c r="B15" s="3" t="s">
        <v>20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143</v>
      </c>
      <c r="B16" s="3" t="s">
        <v>21</v>
      </c>
      <c r="C16" s="8" t="s">
        <v>5</v>
      </c>
      <c r="D16" s="8" t="s">
        <v>213</v>
      </c>
    </row>
    <row r="17" spans="1:4" s="6" customFormat="1" ht="20.100000000000001" customHeight="1" x14ac:dyDescent="0.25">
      <c r="A17" s="4" t="s">
        <v>144</v>
      </c>
      <c r="B17" s="3" t="s">
        <v>22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145</v>
      </c>
      <c r="B18" s="4" t="s">
        <v>34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146</v>
      </c>
      <c r="B19" s="4" t="s">
        <v>35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147</v>
      </c>
      <c r="B20" s="3" t="s">
        <v>23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148</v>
      </c>
      <c r="B21" s="3" t="s">
        <v>24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149</v>
      </c>
      <c r="B22" s="3" t="s">
        <v>140</v>
      </c>
      <c r="C22" s="8"/>
      <c r="D22" s="8">
        <v>20</v>
      </c>
    </row>
    <row r="23" spans="1:4" s="6" customFormat="1" ht="20.100000000000001" customHeight="1" x14ac:dyDescent="0.25">
      <c r="A23" s="4" t="s">
        <v>150</v>
      </c>
      <c r="B23" s="9" t="s">
        <v>141</v>
      </c>
      <c r="C23" s="8" t="s">
        <v>6</v>
      </c>
      <c r="D23" s="8">
        <v>20</v>
      </c>
    </row>
    <row r="24" spans="1:4" s="6" customFormat="1" ht="20.100000000000001" customHeight="1" x14ac:dyDescent="0.25">
      <c r="A24" s="4" t="s">
        <v>151</v>
      </c>
      <c r="B24" s="9" t="s">
        <v>142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152</v>
      </c>
      <c r="B25" s="3" t="s">
        <v>25</v>
      </c>
      <c r="C25" s="5" t="s">
        <v>7</v>
      </c>
      <c r="D25" s="5">
        <v>1196.7</v>
      </c>
    </row>
    <row r="26" spans="1:4" s="6" customFormat="1" ht="20.100000000000001" customHeight="1" x14ac:dyDescent="0.25">
      <c r="A26" s="4" t="s">
        <v>153</v>
      </c>
      <c r="B26" s="4" t="s">
        <v>36</v>
      </c>
      <c r="C26" s="5" t="s">
        <v>7</v>
      </c>
      <c r="D26" s="5">
        <v>1132.0999999999999</v>
      </c>
    </row>
    <row r="27" spans="1:4" s="6" customFormat="1" ht="20.100000000000001" customHeight="1" x14ac:dyDescent="0.25">
      <c r="A27" s="4" t="s">
        <v>154</v>
      </c>
      <c r="B27" s="4" t="s">
        <v>37</v>
      </c>
      <c r="C27" s="5" t="s">
        <v>7</v>
      </c>
      <c r="D27" s="5">
        <v>0</v>
      </c>
    </row>
    <row r="28" spans="1:4" s="6" customFormat="1" ht="30" customHeight="1" x14ac:dyDescent="0.25">
      <c r="A28" s="4" t="s">
        <v>155</v>
      </c>
      <c r="B28" s="4" t="s">
        <v>38</v>
      </c>
      <c r="C28" s="5" t="s">
        <v>7</v>
      </c>
      <c r="D28" s="5">
        <f>D25-D26</f>
        <v>64.600000000000136</v>
      </c>
    </row>
    <row r="29" spans="1:4" s="6" customFormat="1" ht="33" customHeight="1" x14ac:dyDescent="0.25">
      <c r="A29" s="4" t="s">
        <v>159</v>
      </c>
      <c r="B29" s="3" t="s">
        <v>156</v>
      </c>
      <c r="C29" s="5" t="s">
        <v>5</v>
      </c>
      <c r="D29" s="5" t="s">
        <v>296</v>
      </c>
    </row>
    <row r="30" spans="1:4" s="6" customFormat="1" ht="30" customHeight="1" x14ac:dyDescent="0.25">
      <c r="A30" s="4" t="s">
        <v>160</v>
      </c>
      <c r="B30" s="3" t="s">
        <v>157</v>
      </c>
      <c r="C30" s="5" t="s">
        <v>7</v>
      </c>
      <c r="D30" s="5">
        <v>160.08000000000001</v>
      </c>
    </row>
    <row r="31" spans="1:4" s="6" customFormat="1" ht="21" customHeight="1" x14ac:dyDescent="0.25">
      <c r="A31" s="4" t="s">
        <v>161</v>
      </c>
      <c r="B31" s="3" t="s">
        <v>158</v>
      </c>
      <c r="C31" s="5" t="s">
        <v>7</v>
      </c>
      <c r="D31" s="5" t="s">
        <v>214</v>
      </c>
    </row>
    <row r="32" spans="1:4" s="6" customFormat="1" ht="20.100000000000001" customHeight="1" x14ac:dyDescent="0.25">
      <c r="A32" s="4" t="s">
        <v>162</v>
      </c>
      <c r="B32" s="3" t="s">
        <v>26</v>
      </c>
      <c r="C32" s="5" t="s">
        <v>5</v>
      </c>
      <c r="D32" s="5" t="s">
        <v>215</v>
      </c>
    </row>
    <row r="33" spans="1:4" s="6" customFormat="1" ht="29.25" customHeight="1" x14ac:dyDescent="0.25">
      <c r="A33" s="4" t="s">
        <v>166</v>
      </c>
      <c r="B33" s="3" t="s">
        <v>163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167</v>
      </c>
      <c r="B34" s="3" t="s">
        <v>164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168</v>
      </c>
      <c r="B35" s="3" t="s">
        <v>165</v>
      </c>
      <c r="C35" s="5" t="s">
        <v>5</v>
      </c>
      <c r="D35" s="5" t="s">
        <v>225</v>
      </c>
    </row>
    <row r="36" spans="1:4" s="6" customFormat="1" ht="20.100000000000001" customHeight="1" x14ac:dyDescent="0.25">
      <c r="A36" s="4" t="s">
        <v>169</v>
      </c>
      <c r="B36" s="3" t="s">
        <v>27</v>
      </c>
      <c r="C36" s="5" t="s">
        <v>5</v>
      </c>
      <c r="D36" s="5"/>
    </row>
    <row r="37" spans="1:4" s="6" customFormat="1" ht="20.25" customHeight="1" x14ac:dyDescent="0.25">
      <c r="A37" s="77" t="s">
        <v>30</v>
      </c>
      <c r="B37" s="77"/>
      <c r="C37" s="77"/>
      <c r="D37" s="77"/>
    </row>
    <row r="38" spans="1:4" s="6" customFormat="1" ht="20.100000000000001" customHeight="1" x14ac:dyDescent="0.25">
      <c r="A38" s="4" t="s">
        <v>170</v>
      </c>
      <c r="B38" s="3" t="s">
        <v>31</v>
      </c>
      <c r="C38" s="13" t="s">
        <v>5</v>
      </c>
      <c r="D38" s="22" t="s">
        <v>216</v>
      </c>
    </row>
    <row r="39" spans="1:4" s="6" customFormat="1" ht="20.100000000000001" customHeight="1" x14ac:dyDescent="0.25">
      <c r="A39" s="4" t="s">
        <v>171</v>
      </c>
      <c r="B39" s="3" t="s">
        <v>32</v>
      </c>
      <c r="C39" s="13" t="s">
        <v>5</v>
      </c>
      <c r="D39" s="22" t="s">
        <v>217</v>
      </c>
    </row>
    <row r="40" spans="1:4" s="6" customFormat="1" ht="20.100000000000001" customHeight="1" x14ac:dyDescent="0.25">
      <c r="A40" s="4" t="s">
        <v>172</v>
      </c>
      <c r="B40" s="3" t="s">
        <v>33</v>
      </c>
      <c r="C40" s="13" t="s">
        <v>5</v>
      </c>
      <c r="D40" s="22" t="s">
        <v>217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64" workbookViewId="0">
      <selection activeCell="F6" sqref="F6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85" t="s">
        <v>83</v>
      </c>
      <c r="B1" s="85"/>
      <c r="C1" s="85"/>
      <c r="D1" s="85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55">
        <v>42460</v>
      </c>
    </row>
    <row r="5" spans="1:4" s="6" customFormat="1" ht="20.100000000000001" customHeight="1" x14ac:dyDescent="0.25">
      <c r="A5" s="77" t="s">
        <v>41</v>
      </c>
      <c r="B5" s="77"/>
      <c r="C5" s="77"/>
      <c r="D5" s="77"/>
    </row>
    <row r="6" spans="1:4" s="6" customFormat="1" ht="20.100000000000001" customHeight="1" x14ac:dyDescent="0.25">
      <c r="A6" s="4" t="s">
        <v>9</v>
      </c>
      <c r="B6" s="3" t="s">
        <v>42</v>
      </c>
      <c r="C6" s="5" t="s">
        <v>5</v>
      </c>
      <c r="D6" s="5" t="s">
        <v>226</v>
      </c>
    </row>
    <row r="7" spans="1:4" s="6" customFormat="1" ht="20.100000000000001" customHeight="1" x14ac:dyDescent="0.25">
      <c r="A7" s="77" t="s">
        <v>173</v>
      </c>
      <c r="B7" s="77"/>
      <c r="C7" s="77"/>
      <c r="D7" s="77"/>
    </row>
    <row r="8" spans="1:4" s="6" customFormat="1" ht="19.5" customHeight="1" x14ac:dyDescent="0.25">
      <c r="A8" s="4" t="s">
        <v>10</v>
      </c>
      <c r="B8" s="3" t="s">
        <v>174</v>
      </c>
      <c r="C8" s="5" t="s">
        <v>5</v>
      </c>
      <c r="D8" s="5" t="s">
        <v>218</v>
      </c>
    </row>
    <row r="9" spans="1:4" s="6" customFormat="1" ht="20.100000000000001" customHeight="1" x14ac:dyDescent="0.25">
      <c r="A9" s="4" t="s">
        <v>11</v>
      </c>
      <c r="B9" s="3" t="s">
        <v>28</v>
      </c>
      <c r="C9" s="5" t="s">
        <v>5</v>
      </c>
      <c r="D9" s="8" t="s">
        <v>227</v>
      </c>
    </row>
    <row r="10" spans="1:4" s="6" customFormat="1" ht="20.100000000000001" customHeight="1" x14ac:dyDescent="0.25">
      <c r="A10" s="77" t="s">
        <v>84</v>
      </c>
      <c r="B10" s="77"/>
      <c r="C10" s="77"/>
      <c r="D10" s="77"/>
    </row>
    <row r="11" spans="1:4" s="6" customFormat="1" ht="20.100000000000001" customHeight="1" x14ac:dyDescent="0.25">
      <c r="A11" s="4" t="s">
        <v>136</v>
      </c>
      <c r="B11" s="3" t="s">
        <v>43</v>
      </c>
      <c r="C11" s="5" t="s">
        <v>5</v>
      </c>
      <c r="D11" s="5" t="s">
        <v>223</v>
      </c>
    </row>
    <row r="12" spans="1:4" s="6" customFormat="1" ht="20.100000000000001" customHeight="1" x14ac:dyDescent="0.25">
      <c r="A12" s="81" t="s">
        <v>44</v>
      </c>
      <c r="B12" s="81"/>
      <c r="C12" s="81"/>
      <c r="D12" s="81"/>
    </row>
    <row r="13" spans="1:4" s="6" customFormat="1" ht="20.25" customHeight="1" x14ac:dyDescent="0.25">
      <c r="A13" s="4" t="s">
        <v>137</v>
      </c>
      <c r="B13" s="3" t="s">
        <v>45</v>
      </c>
      <c r="C13" s="5" t="s">
        <v>5</v>
      </c>
      <c r="D13" s="5" t="s">
        <v>228</v>
      </c>
    </row>
    <row r="14" spans="1:4" s="6" customFormat="1" ht="20.100000000000001" customHeight="1" x14ac:dyDescent="0.25">
      <c r="A14" s="4" t="s">
        <v>138</v>
      </c>
      <c r="B14" s="3" t="s">
        <v>46</v>
      </c>
      <c r="C14" s="5" t="s">
        <v>5</v>
      </c>
      <c r="D14" s="8" t="s">
        <v>224</v>
      </c>
    </row>
    <row r="15" spans="1:4" s="6" customFormat="1" ht="20.100000000000001" customHeight="1" x14ac:dyDescent="0.25">
      <c r="A15" s="81" t="s">
        <v>47</v>
      </c>
      <c r="B15" s="81"/>
      <c r="C15" s="81"/>
      <c r="D15" s="81"/>
    </row>
    <row r="16" spans="1:4" s="6" customFormat="1" ht="20.100000000000001" customHeight="1" x14ac:dyDescent="0.25">
      <c r="A16" s="4" t="s">
        <v>143</v>
      </c>
      <c r="B16" s="3" t="s">
        <v>48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77" t="s">
        <v>49</v>
      </c>
      <c r="B17" s="77"/>
      <c r="C17" s="77"/>
      <c r="D17" s="77"/>
    </row>
    <row r="18" spans="1:4" s="6" customFormat="1" ht="20.100000000000001" customHeight="1" x14ac:dyDescent="0.25">
      <c r="A18" s="4" t="s">
        <v>144</v>
      </c>
      <c r="B18" s="3" t="s">
        <v>50</v>
      </c>
      <c r="C18" s="5" t="s">
        <v>5</v>
      </c>
      <c r="D18" s="5" t="s">
        <v>229</v>
      </c>
    </row>
    <row r="19" spans="1:4" s="6" customFormat="1" ht="20.100000000000001" customHeight="1" x14ac:dyDescent="0.25">
      <c r="A19" s="4" t="s">
        <v>145</v>
      </c>
      <c r="B19" s="3" t="s">
        <v>51</v>
      </c>
      <c r="C19" s="8" t="s">
        <v>6</v>
      </c>
      <c r="D19" s="5">
        <v>1</v>
      </c>
    </row>
    <row r="20" spans="1:4" s="6" customFormat="1" ht="20.100000000000001" customHeight="1" x14ac:dyDescent="0.25">
      <c r="A20" s="77" t="s">
        <v>85</v>
      </c>
      <c r="B20" s="77"/>
      <c r="C20" s="77"/>
      <c r="D20" s="77"/>
    </row>
    <row r="21" spans="1:4" s="6" customFormat="1" ht="20.100000000000001" customHeight="1" x14ac:dyDescent="0.25">
      <c r="A21" s="4" t="s">
        <v>146</v>
      </c>
      <c r="B21" s="7" t="s">
        <v>52</v>
      </c>
      <c r="C21" s="5" t="s">
        <v>5</v>
      </c>
      <c r="D21" s="5" t="s">
        <v>219</v>
      </c>
    </row>
    <row r="22" spans="1:4" s="6" customFormat="1" ht="20.100000000000001" customHeight="1" x14ac:dyDescent="0.25">
      <c r="A22" s="4" t="s">
        <v>147</v>
      </c>
      <c r="B22" s="3" t="s">
        <v>53</v>
      </c>
      <c r="C22" s="5" t="s">
        <v>5</v>
      </c>
      <c r="D22" s="8"/>
    </row>
    <row r="23" spans="1:4" s="6" customFormat="1" ht="20.100000000000001" customHeight="1" x14ac:dyDescent="0.25">
      <c r="A23" s="4" t="s">
        <v>148</v>
      </c>
      <c r="B23" s="7" t="s">
        <v>54</v>
      </c>
      <c r="C23" s="5" t="s">
        <v>5</v>
      </c>
      <c r="D23" s="5"/>
    </row>
    <row r="24" spans="1:4" s="6" customFormat="1" ht="20.100000000000001" customHeight="1" thickBot="1" x14ac:dyDescent="0.3">
      <c r="A24" s="80" t="s">
        <v>55</v>
      </c>
      <c r="B24" s="80"/>
      <c r="C24" s="80"/>
      <c r="D24" s="80"/>
    </row>
    <row r="25" spans="1:4" s="6" customFormat="1" ht="20.100000000000001" customHeight="1" x14ac:dyDescent="0.25">
      <c r="A25" s="82">
        <v>14</v>
      </c>
      <c r="B25" s="54" t="s">
        <v>56</v>
      </c>
      <c r="C25" s="26" t="s">
        <v>5</v>
      </c>
      <c r="D25" s="27" t="s">
        <v>220</v>
      </c>
    </row>
    <row r="26" spans="1:4" s="6" customFormat="1" ht="20.100000000000001" customHeight="1" x14ac:dyDescent="0.25">
      <c r="A26" s="83"/>
      <c r="B26" s="7" t="s">
        <v>57</v>
      </c>
      <c r="C26" s="5" t="s">
        <v>5</v>
      </c>
      <c r="D26" s="28" t="s">
        <v>230</v>
      </c>
    </row>
    <row r="27" spans="1:4" s="6" customFormat="1" ht="36.75" customHeight="1" x14ac:dyDescent="0.25">
      <c r="A27" s="83"/>
      <c r="B27" s="3" t="s">
        <v>58</v>
      </c>
      <c r="C27" s="5" t="s">
        <v>5</v>
      </c>
      <c r="D27" s="50" t="s">
        <v>231</v>
      </c>
    </row>
    <row r="28" spans="1:4" s="6" customFormat="1" ht="20.100000000000001" customHeight="1" x14ac:dyDescent="0.25">
      <c r="A28" s="83"/>
      <c r="B28" s="3" t="s">
        <v>59</v>
      </c>
      <c r="C28" s="5" t="s">
        <v>5</v>
      </c>
      <c r="D28" s="50" t="s">
        <v>235</v>
      </c>
    </row>
    <row r="29" spans="1:4" s="6" customFormat="1" ht="20.100000000000001" customHeight="1" x14ac:dyDescent="0.25">
      <c r="A29" s="83"/>
      <c r="B29" s="3" t="s">
        <v>60</v>
      </c>
      <c r="C29" s="5" t="s">
        <v>5</v>
      </c>
      <c r="D29" s="42">
        <v>41530</v>
      </c>
    </row>
    <row r="30" spans="1:4" s="6" customFormat="1" ht="20.100000000000001" customHeight="1" thickBot="1" x14ac:dyDescent="0.3">
      <c r="A30" s="84"/>
      <c r="B30" s="56" t="s">
        <v>61</v>
      </c>
      <c r="C30" s="30" t="s">
        <v>5</v>
      </c>
      <c r="D30" s="36">
        <v>42925</v>
      </c>
    </row>
    <row r="31" spans="1:4" s="6" customFormat="1" ht="33" customHeight="1" x14ac:dyDescent="0.25">
      <c r="A31" s="82">
        <v>15</v>
      </c>
      <c r="B31" s="54" t="s">
        <v>56</v>
      </c>
      <c r="C31" s="26" t="s">
        <v>5</v>
      </c>
      <c r="D31" s="27" t="s">
        <v>254</v>
      </c>
    </row>
    <row r="32" spans="1:4" s="6" customFormat="1" ht="20.100000000000001" customHeight="1" x14ac:dyDescent="0.25">
      <c r="A32" s="83"/>
      <c r="B32" s="7" t="s">
        <v>57</v>
      </c>
      <c r="C32" s="5" t="s">
        <v>5</v>
      </c>
      <c r="D32" s="28" t="s">
        <v>230</v>
      </c>
    </row>
    <row r="33" spans="1:4" s="6" customFormat="1" ht="37.5" customHeight="1" x14ac:dyDescent="0.25">
      <c r="A33" s="83"/>
      <c r="B33" s="3" t="s">
        <v>58</v>
      </c>
      <c r="C33" s="5" t="s">
        <v>5</v>
      </c>
      <c r="D33" s="50" t="s">
        <v>284</v>
      </c>
    </row>
    <row r="34" spans="1:4" s="6" customFormat="1" ht="20.100000000000001" customHeight="1" x14ac:dyDescent="0.25">
      <c r="A34" s="83"/>
      <c r="B34" s="3" t="s">
        <v>59</v>
      </c>
      <c r="C34" s="5" t="s">
        <v>5</v>
      </c>
      <c r="D34" s="50" t="s">
        <v>249</v>
      </c>
    </row>
    <row r="35" spans="1:4" s="6" customFormat="1" ht="20.100000000000001" customHeight="1" x14ac:dyDescent="0.25">
      <c r="A35" s="83"/>
      <c r="B35" s="3" t="s">
        <v>60</v>
      </c>
      <c r="C35" s="5" t="s">
        <v>5</v>
      </c>
      <c r="D35" s="42">
        <v>41956</v>
      </c>
    </row>
    <row r="36" spans="1:4" s="6" customFormat="1" ht="20.100000000000001" customHeight="1" thickBot="1" x14ac:dyDescent="0.3">
      <c r="A36" s="84"/>
      <c r="B36" s="56" t="s">
        <v>61</v>
      </c>
      <c r="C36" s="30" t="s">
        <v>5</v>
      </c>
      <c r="D36" s="36">
        <v>44148</v>
      </c>
    </row>
    <row r="37" spans="1:4" s="6" customFormat="1" ht="20.100000000000001" customHeight="1" x14ac:dyDescent="0.25">
      <c r="A37" s="82">
        <v>16</v>
      </c>
      <c r="B37" s="54" t="s">
        <v>56</v>
      </c>
      <c r="C37" s="26" t="s">
        <v>5</v>
      </c>
      <c r="D37" s="27" t="s">
        <v>265</v>
      </c>
    </row>
    <row r="38" spans="1:4" s="6" customFormat="1" ht="20.100000000000001" customHeight="1" x14ac:dyDescent="0.25">
      <c r="A38" s="83"/>
      <c r="B38" s="7" t="s">
        <v>57</v>
      </c>
      <c r="C38" s="5" t="s">
        <v>5</v>
      </c>
      <c r="D38" s="28" t="s">
        <v>230</v>
      </c>
    </row>
    <row r="39" spans="1:4" s="6" customFormat="1" ht="39" customHeight="1" x14ac:dyDescent="0.25">
      <c r="A39" s="83"/>
      <c r="B39" s="3" t="s">
        <v>58</v>
      </c>
      <c r="C39" s="5" t="s">
        <v>5</v>
      </c>
      <c r="D39" s="50" t="s">
        <v>284</v>
      </c>
    </row>
    <row r="40" spans="1:4" s="6" customFormat="1" ht="20.100000000000001" customHeight="1" x14ac:dyDescent="0.25">
      <c r="A40" s="83"/>
      <c r="B40" s="3" t="s">
        <v>59</v>
      </c>
      <c r="C40" s="5" t="s">
        <v>5</v>
      </c>
      <c r="D40" s="50" t="s">
        <v>285</v>
      </c>
    </row>
    <row r="41" spans="1:4" s="6" customFormat="1" ht="20.100000000000001" customHeight="1" x14ac:dyDescent="0.25">
      <c r="A41" s="83"/>
      <c r="B41" s="3" t="s">
        <v>60</v>
      </c>
      <c r="C41" s="5" t="s">
        <v>5</v>
      </c>
      <c r="D41" s="42"/>
    </row>
    <row r="42" spans="1:4" s="6" customFormat="1" ht="20.100000000000001" customHeight="1" thickBot="1" x14ac:dyDescent="0.3">
      <c r="A42" s="84"/>
      <c r="B42" s="56" t="s">
        <v>61</v>
      </c>
      <c r="C42" s="30" t="s">
        <v>5</v>
      </c>
      <c r="D42" s="36"/>
    </row>
    <row r="43" spans="1:4" s="6" customFormat="1" ht="20.100000000000001" customHeight="1" x14ac:dyDescent="0.25">
      <c r="A43" s="81" t="s">
        <v>62</v>
      </c>
      <c r="B43" s="81"/>
      <c r="C43" s="81"/>
      <c r="D43" s="81"/>
    </row>
    <row r="44" spans="1:4" s="6" customFormat="1" ht="20.100000000000001" customHeight="1" x14ac:dyDescent="0.25">
      <c r="A44" s="4">
        <v>17</v>
      </c>
      <c r="B44" s="7" t="s">
        <v>63</v>
      </c>
      <c r="C44" s="5" t="s">
        <v>5</v>
      </c>
      <c r="D44" s="5" t="s">
        <v>222</v>
      </c>
    </row>
    <row r="45" spans="1:4" s="6" customFormat="1" ht="20.100000000000001" customHeight="1" x14ac:dyDescent="0.25">
      <c r="A45" s="4">
        <v>18</v>
      </c>
      <c r="B45" s="7" t="s">
        <v>64</v>
      </c>
      <c r="C45" s="8" t="s">
        <v>6</v>
      </c>
      <c r="D45" s="5">
        <v>1</v>
      </c>
    </row>
    <row r="46" spans="1:4" s="6" customFormat="1" ht="20.100000000000001" customHeight="1" x14ac:dyDescent="0.25">
      <c r="A46" s="81" t="s">
        <v>65</v>
      </c>
      <c r="B46" s="81"/>
      <c r="C46" s="81"/>
      <c r="D46" s="81"/>
    </row>
    <row r="47" spans="1:4" s="6" customFormat="1" ht="20.100000000000001" customHeight="1" x14ac:dyDescent="0.25">
      <c r="A47" s="4">
        <v>19</v>
      </c>
      <c r="B47" s="3" t="s">
        <v>66</v>
      </c>
      <c r="C47" s="5" t="s">
        <v>5</v>
      </c>
      <c r="D47" s="5" t="s">
        <v>222</v>
      </c>
    </row>
    <row r="48" spans="1:4" s="6" customFormat="1" ht="20.100000000000001" customHeight="1" x14ac:dyDescent="0.25">
      <c r="A48" s="81" t="s">
        <v>67</v>
      </c>
      <c r="B48" s="81"/>
      <c r="C48" s="81"/>
      <c r="D48" s="81"/>
    </row>
    <row r="49" spans="1:4" s="6" customFormat="1" ht="33.75" customHeight="1" x14ac:dyDescent="0.25">
      <c r="A49" s="4">
        <v>20</v>
      </c>
      <c r="B49" s="7" t="s">
        <v>68</v>
      </c>
      <c r="C49" s="5" t="s">
        <v>5</v>
      </c>
      <c r="D49" s="8" t="s">
        <v>232</v>
      </c>
    </row>
    <row r="50" spans="1:4" s="6" customFormat="1" ht="20.100000000000001" customHeight="1" x14ac:dyDescent="0.25">
      <c r="A50" s="81" t="s">
        <v>69</v>
      </c>
      <c r="B50" s="81"/>
      <c r="C50" s="81"/>
      <c r="D50" s="81"/>
    </row>
    <row r="51" spans="1:4" s="6" customFormat="1" ht="20.100000000000001" customHeight="1" x14ac:dyDescent="0.25">
      <c r="A51" s="4">
        <v>21</v>
      </c>
      <c r="B51" s="7" t="s">
        <v>70</v>
      </c>
      <c r="C51" s="5" t="s">
        <v>5</v>
      </c>
      <c r="D51" s="8" t="s">
        <v>221</v>
      </c>
    </row>
    <row r="52" spans="1:4" s="6" customFormat="1" ht="20.100000000000001" customHeight="1" x14ac:dyDescent="0.25">
      <c r="A52" s="77" t="s">
        <v>71</v>
      </c>
      <c r="B52" s="77"/>
      <c r="C52" s="77"/>
      <c r="D52" s="77"/>
    </row>
    <row r="53" spans="1:4" s="6" customFormat="1" ht="20.100000000000001" customHeight="1" x14ac:dyDescent="0.25">
      <c r="A53" s="4">
        <v>22</v>
      </c>
      <c r="B53" s="7" t="s">
        <v>72</v>
      </c>
      <c r="C53" s="5" t="s">
        <v>5</v>
      </c>
      <c r="D53" s="8" t="s">
        <v>221</v>
      </c>
    </row>
    <row r="54" spans="1:4" s="6" customFormat="1" ht="20.100000000000001" customHeight="1" x14ac:dyDescent="0.25">
      <c r="A54" s="4">
        <v>23</v>
      </c>
      <c r="B54" s="7" t="s">
        <v>73</v>
      </c>
      <c r="C54" s="5" t="s">
        <v>29</v>
      </c>
      <c r="D54" s="5"/>
    </row>
    <row r="55" spans="1:4" s="6" customFormat="1" ht="20.100000000000001" customHeight="1" x14ac:dyDescent="0.25">
      <c r="A55" s="81" t="s">
        <v>74</v>
      </c>
      <c r="B55" s="81"/>
      <c r="C55" s="81"/>
      <c r="D55" s="81"/>
    </row>
    <row r="56" spans="1:4" s="6" customFormat="1" ht="20.100000000000001" customHeight="1" x14ac:dyDescent="0.25">
      <c r="A56" s="4">
        <v>24</v>
      </c>
      <c r="B56" s="7" t="s">
        <v>75</v>
      </c>
      <c r="C56" s="5" t="s">
        <v>5</v>
      </c>
      <c r="D56" s="5" t="s">
        <v>219</v>
      </c>
    </row>
    <row r="57" spans="1:4" s="6" customFormat="1" ht="20.100000000000001" customHeight="1" x14ac:dyDescent="0.25">
      <c r="A57" s="81" t="s">
        <v>76</v>
      </c>
      <c r="B57" s="81"/>
      <c r="C57" s="81"/>
      <c r="D57" s="81"/>
    </row>
    <row r="58" spans="1:4" s="6" customFormat="1" ht="39" customHeight="1" x14ac:dyDescent="0.25">
      <c r="A58" s="4">
        <v>25</v>
      </c>
      <c r="B58" s="3" t="s">
        <v>77</v>
      </c>
      <c r="C58" s="5" t="s">
        <v>5</v>
      </c>
      <c r="D58" s="23" t="s">
        <v>233</v>
      </c>
    </row>
    <row r="59" spans="1:4" s="6" customFormat="1" ht="20.100000000000001" customHeight="1" x14ac:dyDescent="0.25">
      <c r="A59" s="81" t="s">
        <v>78</v>
      </c>
      <c r="B59" s="81"/>
      <c r="C59" s="81"/>
      <c r="D59" s="81"/>
    </row>
    <row r="60" spans="1:4" s="6" customFormat="1" ht="20.100000000000001" customHeight="1" x14ac:dyDescent="0.25">
      <c r="A60" s="4">
        <v>26</v>
      </c>
      <c r="B60" s="3" t="s">
        <v>79</v>
      </c>
      <c r="C60" s="5" t="s">
        <v>5</v>
      </c>
      <c r="D60" s="5" t="s">
        <v>219</v>
      </c>
    </row>
    <row r="61" spans="1:4" s="6" customFormat="1" ht="20.100000000000001" customHeight="1" x14ac:dyDescent="0.25">
      <c r="A61" s="81" t="s">
        <v>80</v>
      </c>
      <c r="B61" s="81"/>
      <c r="C61" s="81"/>
      <c r="D61" s="81"/>
    </row>
    <row r="62" spans="1:4" s="6" customFormat="1" ht="20.100000000000001" customHeight="1" x14ac:dyDescent="0.25">
      <c r="A62" s="4">
        <v>27</v>
      </c>
      <c r="B62" s="3" t="s">
        <v>81</v>
      </c>
      <c r="C62" s="5" t="s">
        <v>5</v>
      </c>
      <c r="D62" s="8" t="s">
        <v>234</v>
      </c>
    </row>
    <row r="63" spans="1:4" s="6" customFormat="1" ht="20.100000000000001" customHeight="1" x14ac:dyDescent="0.25">
      <c r="A63" s="77" t="s">
        <v>86</v>
      </c>
      <c r="B63" s="77"/>
      <c r="C63" s="77"/>
      <c r="D63" s="77"/>
    </row>
    <row r="64" spans="1:4" s="6" customFormat="1" ht="20.100000000000001" customHeight="1" x14ac:dyDescent="0.25">
      <c r="A64" s="4">
        <v>28</v>
      </c>
      <c r="B64" s="3" t="s">
        <v>82</v>
      </c>
      <c r="C64" s="5" t="s">
        <v>5</v>
      </c>
      <c r="D64" s="5" t="s">
        <v>219</v>
      </c>
    </row>
    <row r="65" s="6" customFormat="1" ht="39.950000000000003" customHeight="1" x14ac:dyDescent="0.25"/>
  </sheetData>
  <mergeCells count="22">
    <mergeCell ref="A17:D17"/>
    <mergeCell ref="A7:D7"/>
    <mergeCell ref="A1:D1"/>
    <mergeCell ref="A5:D5"/>
    <mergeCell ref="A10:D10"/>
    <mergeCell ref="A12:D12"/>
    <mergeCell ref="A15:D15"/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16" zoomScaleNormal="100" workbookViewId="0">
      <selection activeCell="D4" sqref="D4"/>
    </sheetView>
  </sheetViews>
  <sheetFormatPr defaultRowHeight="15.75" x14ac:dyDescent="0.25"/>
  <cols>
    <col min="1" max="1" width="5.85546875" style="24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8" t="s">
        <v>90</v>
      </c>
      <c r="B1" s="78"/>
      <c r="C1" s="78"/>
      <c r="D1" s="78"/>
    </row>
    <row r="2" spans="1:4" ht="16.5" thickBot="1" x14ac:dyDescent="0.3"/>
    <row r="3" spans="1:4" ht="35.1" customHeight="1" x14ac:dyDescent="0.25">
      <c r="A3" s="32" t="s">
        <v>0</v>
      </c>
      <c r="B3" s="33" t="s">
        <v>1</v>
      </c>
      <c r="C3" s="33" t="s">
        <v>2</v>
      </c>
      <c r="D3" s="34" t="s">
        <v>3</v>
      </c>
    </row>
    <row r="4" spans="1:4" s="6" customFormat="1" ht="35.1" customHeight="1" thickBot="1" x14ac:dyDescent="0.3">
      <c r="A4" s="29"/>
      <c r="B4" s="35" t="s">
        <v>4</v>
      </c>
      <c r="C4" s="30" t="s">
        <v>5</v>
      </c>
      <c r="D4" s="36">
        <v>42460</v>
      </c>
    </row>
    <row r="5" spans="1:4" s="6" customFormat="1" ht="51.75" customHeight="1" x14ac:dyDescent="0.25">
      <c r="A5" s="82">
        <v>1</v>
      </c>
      <c r="B5" s="25" t="s">
        <v>87</v>
      </c>
      <c r="C5" s="26" t="s">
        <v>5</v>
      </c>
      <c r="D5" s="27" t="s">
        <v>236</v>
      </c>
    </row>
    <row r="6" spans="1:4" s="6" customFormat="1" ht="20.100000000000001" customHeight="1" x14ac:dyDescent="0.25">
      <c r="A6" s="83"/>
      <c r="B6" s="7" t="s">
        <v>59</v>
      </c>
      <c r="C6" s="5" t="s">
        <v>5</v>
      </c>
      <c r="D6" s="28" t="s">
        <v>237</v>
      </c>
    </row>
    <row r="7" spans="1:4" s="6" customFormat="1" ht="36.75" customHeight="1" x14ac:dyDescent="0.25">
      <c r="A7" s="83"/>
      <c r="B7" s="7" t="s">
        <v>88</v>
      </c>
      <c r="C7" s="5" t="s">
        <v>13</v>
      </c>
      <c r="D7" s="53" t="s">
        <v>283</v>
      </c>
    </row>
    <row r="8" spans="1:4" s="6" customFormat="1" ht="32.25" customHeight="1" x14ac:dyDescent="0.25">
      <c r="A8" s="83"/>
      <c r="B8" s="3" t="s">
        <v>175</v>
      </c>
      <c r="C8" s="5" t="s">
        <v>5</v>
      </c>
      <c r="D8" s="28"/>
    </row>
    <row r="9" spans="1:4" s="6" customFormat="1" ht="34.5" customHeight="1" x14ac:dyDescent="0.25">
      <c r="A9" s="83"/>
      <c r="B9" s="3" t="s">
        <v>176</v>
      </c>
      <c r="C9" s="5" t="s">
        <v>5</v>
      </c>
      <c r="D9" s="28" t="s">
        <v>17</v>
      </c>
    </row>
    <row r="10" spans="1:4" s="6" customFormat="1" ht="20.100000000000001" customHeight="1" x14ac:dyDescent="0.25">
      <c r="A10" s="83"/>
      <c r="B10" s="3" t="s">
        <v>177</v>
      </c>
      <c r="C10" s="5" t="s">
        <v>5</v>
      </c>
      <c r="D10" s="28" t="s">
        <v>252</v>
      </c>
    </row>
    <row r="11" spans="1:4" s="6" customFormat="1" ht="20.100000000000001" customHeight="1" thickBot="1" x14ac:dyDescent="0.3">
      <c r="A11" s="84"/>
      <c r="B11" s="51" t="s">
        <v>89</v>
      </c>
      <c r="C11" s="30" t="s">
        <v>5</v>
      </c>
      <c r="D11" s="31" t="s">
        <v>272</v>
      </c>
    </row>
    <row r="12" spans="1:4" s="6" customFormat="1" ht="47.25" x14ac:dyDescent="0.25">
      <c r="A12" s="82">
        <v>2</v>
      </c>
      <c r="B12" s="25" t="s">
        <v>87</v>
      </c>
      <c r="C12" s="26" t="s">
        <v>5</v>
      </c>
      <c r="D12" s="27" t="s">
        <v>238</v>
      </c>
    </row>
    <row r="13" spans="1:4" s="6" customFormat="1" x14ac:dyDescent="0.25">
      <c r="A13" s="83"/>
      <c r="B13" s="7" t="s">
        <v>59</v>
      </c>
      <c r="C13" s="5" t="s">
        <v>5</v>
      </c>
      <c r="D13" s="28" t="s">
        <v>237</v>
      </c>
    </row>
    <row r="14" spans="1:4" s="6" customFormat="1" ht="30" x14ac:dyDescent="0.25">
      <c r="A14" s="83"/>
      <c r="B14" s="7" t="s">
        <v>88</v>
      </c>
      <c r="C14" s="5" t="s">
        <v>13</v>
      </c>
      <c r="D14" s="53" t="s">
        <v>283</v>
      </c>
    </row>
    <row r="15" spans="1:4" ht="31.5" x14ac:dyDescent="0.25">
      <c r="A15" s="83"/>
      <c r="B15" s="3" t="s">
        <v>175</v>
      </c>
      <c r="C15" s="5" t="s">
        <v>5</v>
      </c>
      <c r="D15" s="28"/>
    </row>
    <row r="16" spans="1:4" ht="31.5" x14ac:dyDescent="0.25">
      <c r="A16" s="83"/>
      <c r="B16" s="3" t="s">
        <v>176</v>
      </c>
      <c r="C16" s="5" t="s">
        <v>5</v>
      </c>
      <c r="D16" s="28" t="s">
        <v>17</v>
      </c>
    </row>
    <row r="17" spans="1:4" x14ac:dyDescent="0.25">
      <c r="A17" s="83"/>
      <c r="B17" s="3" t="s">
        <v>177</v>
      </c>
      <c r="C17" s="5" t="s">
        <v>5</v>
      </c>
      <c r="D17" s="28" t="s">
        <v>252</v>
      </c>
    </row>
    <row r="18" spans="1:4" ht="16.5" thickBot="1" x14ac:dyDescent="0.3">
      <c r="A18" s="84"/>
      <c r="B18" s="51" t="s">
        <v>89</v>
      </c>
      <c r="C18" s="30" t="s">
        <v>5</v>
      </c>
      <c r="D18" s="31" t="s">
        <v>272</v>
      </c>
    </row>
    <row r="19" spans="1:4" x14ac:dyDescent="0.25">
      <c r="A19" s="82">
        <v>3</v>
      </c>
      <c r="B19" s="25" t="s">
        <v>87</v>
      </c>
      <c r="C19" s="26" t="s">
        <v>5</v>
      </c>
      <c r="D19" s="27" t="s">
        <v>239</v>
      </c>
    </row>
    <row r="20" spans="1:4" x14ac:dyDescent="0.25">
      <c r="A20" s="83"/>
      <c r="B20" s="7" t="s">
        <v>59</v>
      </c>
      <c r="C20" s="5" t="s">
        <v>5</v>
      </c>
      <c r="D20" s="28" t="s">
        <v>247</v>
      </c>
    </row>
    <row r="21" spans="1:4" ht="30" x14ac:dyDescent="0.25">
      <c r="A21" s="83"/>
      <c r="B21" s="7" t="s">
        <v>88</v>
      </c>
      <c r="C21" s="5" t="s">
        <v>13</v>
      </c>
      <c r="D21" s="53" t="s">
        <v>283</v>
      </c>
    </row>
    <row r="22" spans="1:4" ht="31.5" x14ac:dyDescent="0.25">
      <c r="A22" s="83"/>
      <c r="B22" s="3" t="s">
        <v>175</v>
      </c>
      <c r="C22" s="5" t="s">
        <v>5</v>
      </c>
      <c r="D22" s="28"/>
    </row>
    <row r="23" spans="1:4" ht="31.5" x14ac:dyDescent="0.25">
      <c r="A23" s="83"/>
      <c r="B23" s="3" t="s">
        <v>176</v>
      </c>
      <c r="C23" s="5" t="s">
        <v>5</v>
      </c>
      <c r="D23" s="28" t="s">
        <v>17</v>
      </c>
    </row>
    <row r="24" spans="1:4" x14ac:dyDescent="0.25">
      <c r="A24" s="83"/>
      <c r="B24" s="3" t="s">
        <v>177</v>
      </c>
      <c r="C24" s="5" t="s">
        <v>5</v>
      </c>
      <c r="D24" s="28" t="s">
        <v>252</v>
      </c>
    </row>
    <row r="25" spans="1:4" ht="16.5" thickBot="1" x14ac:dyDescent="0.3">
      <c r="A25" s="84"/>
      <c r="B25" s="51" t="s">
        <v>89</v>
      </c>
      <c r="C25" s="30" t="s">
        <v>5</v>
      </c>
      <c r="D25" s="31" t="s">
        <v>272</v>
      </c>
    </row>
    <row r="26" spans="1:4" ht="31.5" x14ac:dyDescent="0.25">
      <c r="A26" s="82">
        <v>4</v>
      </c>
      <c r="B26" s="25" t="s">
        <v>87</v>
      </c>
      <c r="C26" s="26" t="s">
        <v>5</v>
      </c>
      <c r="D26" s="27" t="s">
        <v>240</v>
      </c>
    </row>
    <row r="27" spans="1:4" x14ac:dyDescent="0.25">
      <c r="A27" s="83"/>
      <c r="B27" s="7" t="s">
        <v>59</v>
      </c>
      <c r="C27" s="5" t="s">
        <v>5</v>
      </c>
      <c r="D27" s="28" t="s">
        <v>247</v>
      </c>
    </row>
    <row r="28" spans="1:4" ht="30" x14ac:dyDescent="0.25">
      <c r="A28" s="83"/>
      <c r="B28" s="7" t="s">
        <v>88</v>
      </c>
      <c r="C28" s="5" t="s">
        <v>13</v>
      </c>
      <c r="D28" s="53" t="s">
        <v>283</v>
      </c>
    </row>
    <row r="29" spans="1:4" ht="31.5" x14ac:dyDescent="0.25">
      <c r="A29" s="83"/>
      <c r="B29" s="3" t="s">
        <v>175</v>
      </c>
      <c r="C29" s="5" t="s">
        <v>5</v>
      </c>
      <c r="D29" s="28"/>
    </row>
    <row r="30" spans="1:4" ht="31.5" x14ac:dyDescent="0.25">
      <c r="A30" s="83"/>
      <c r="B30" s="3" t="s">
        <v>176</v>
      </c>
      <c r="C30" s="5" t="s">
        <v>5</v>
      </c>
      <c r="D30" s="28" t="s">
        <v>17</v>
      </c>
    </row>
    <row r="31" spans="1:4" x14ac:dyDescent="0.25">
      <c r="A31" s="83"/>
      <c r="B31" s="3" t="s">
        <v>177</v>
      </c>
      <c r="C31" s="5" t="s">
        <v>5</v>
      </c>
      <c r="D31" s="28" t="s">
        <v>269</v>
      </c>
    </row>
    <row r="32" spans="1:4" ht="16.5" thickBot="1" x14ac:dyDescent="0.3">
      <c r="A32" s="84"/>
      <c r="B32" s="51" t="s">
        <v>89</v>
      </c>
      <c r="C32" s="30" t="s">
        <v>5</v>
      </c>
      <c r="D32" s="31" t="s">
        <v>272</v>
      </c>
    </row>
    <row r="33" spans="1:4" ht="31.5" x14ac:dyDescent="0.25">
      <c r="A33" s="82">
        <v>5</v>
      </c>
      <c r="B33" s="25" t="s">
        <v>87</v>
      </c>
      <c r="C33" s="26" t="s">
        <v>5</v>
      </c>
      <c r="D33" s="27" t="s">
        <v>241</v>
      </c>
    </row>
    <row r="34" spans="1:4" x14ac:dyDescent="0.25">
      <c r="A34" s="83"/>
      <c r="B34" s="7" t="s">
        <v>59</v>
      </c>
      <c r="C34" s="5" t="s">
        <v>5</v>
      </c>
      <c r="D34" s="28"/>
    </row>
    <row r="35" spans="1:4" ht="30" x14ac:dyDescent="0.25">
      <c r="A35" s="83"/>
      <c r="B35" s="7" t="s">
        <v>88</v>
      </c>
      <c r="C35" s="5" t="s">
        <v>13</v>
      </c>
      <c r="D35" s="53" t="s">
        <v>283</v>
      </c>
    </row>
    <row r="36" spans="1:4" ht="31.5" x14ac:dyDescent="0.25">
      <c r="A36" s="83"/>
      <c r="B36" s="3" t="s">
        <v>175</v>
      </c>
      <c r="C36" s="5" t="s">
        <v>5</v>
      </c>
      <c r="D36" s="28"/>
    </row>
    <row r="37" spans="1:4" ht="31.5" x14ac:dyDescent="0.25">
      <c r="A37" s="83"/>
      <c r="B37" s="3" t="s">
        <v>176</v>
      </c>
      <c r="C37" s="5" t="s">
        <v>5</v>
      </c>
      <c r="D37" s="28" t="s">
        <v>17</v>
      </c>
    </row>
    <row r="38" spans="1:4" x14ac:dyDescent="0.25">
      <c r="A38" s="83"/>
      <c r="B38" s="3" t="s">
        <v>177</v>
      </c>
      <c r="C38" s="5" t="s">
        <v>5</v>
      </c>
      <c r="D38" s="28" t="s">
        <v>252</v>
      </c>
    </row>
    <row r="39" spans="1:4" ht="16.5" thickBot="1" x14ac:dyDescent="0.3">
      <c r="A39" s="84"/>
      <c r="B39" s="51" t="s">
        <v>89</v>
      </c>
      <c r="C39" s="30" t="s">
        <v>5</v>
      </c>
      <c r="D39" s="31" t="s">
        <v>272</v>
      </c>
    </row>
    <row r="40" spans="1:4" ht="47.25" x14ac:dyDescent="0.25">
      <c r="A40" s="82">
        <v>6</v>
      </c>
      <c r="B40" s="25" t="s">
        <v>87</v>
      </c>
      <c r="C40" s="26" t="s">
        <v>5</v>
      </c>
      <c r="D40" s="27" t="s">
        <v>242</v>
      </c>
    </row>
    <row r="41" spans="1:4" x14ac:dyDescent="0.25">
      <c r="A41" s="83"/>
      <c r="B41" s="7" t="s">
        <v>59</v>
      </c>
      <c r="C41" s="5" t="s">
        <v>5</v>
      </c>
      <c r="D41" s="28" t="s">
        <v>248</v>
      </c>
    </row>
    <row r="42" spans="1:4" ht="30" x14ac:dyDescent="0.25">
      <c r="A42" s="83"/>
      <c r="B42" s="7" t="s">
        <v>88</v>
      </c>
      <c r="C42" s="5" t="s">
        <v>13</v>
      </c>
      <c r="D42" s="53" t="s">
        <v>283</v>
      </c>
    </row>
    <row r="43" spans="1:4" ht="31.5" x14ac:dyDescent="0.25">
      <c r="A43" s="83"/>
      <c r="B43" s="3" t="s">
        <v>175</v>
      </c>
      <c r="C43" s="5" t="s">
        <v>5</v>
      </c>
      <c r="D43" s="28"/>
    </row>
    <row r="44" spans="1:4" ht="31.5" x14ac:dyDescent="0.25">
      <c r="A44" s="83"/>
      <c r="B44" s="3" t="s">
        <v>176</v>
      </c>
      <c r="C44" s="5" t="s">
        <v>5</v>
      </c>
      <c r="D44" s="28" t="s">
        <v>17</v>
      </c>
    </row>
    <row r="45" spans="1:4" x14ac:dyDescent="0.25">
      <c r="A45" s="83"/>
      <c r="B45" s="3" t="s">
        <v>177</v>
      </c>
      <c r="C45" s="5" t="s">
        <v>5</v>
      </c>
      <c r="D45" s="28" t="s">
        <v>252</v>
      </c>
    </row>
    <row r="46" spans="1:4" ht="16.5" thickBot="1" x14ac:dyDescent="0.3">
      <c r="A46" s="84"/>
      <c r="B46" s="51" t="s">
        <v>89</v>
      </c>
      <c r="C46" s="30" t="s">
        <v>5</v>
      </c>
      <c r="D46" s="31" t="s">
        <v>272</v>
      </c>
    </row>
    <row r="47" spans="1:4" x14ac:dyDescent="0.25">
      <c r="A47" s="82">
        <v>7</v>
      </c>
      <c r="B47" s="25" t="s">
        <v>87</v>
      </c>
      <c r="C47" s="26" t="s">
        <v>5</v>
      </c>
      <c r="D47" s="27" t="s">
        <v>243</v>
      </c>
    </row>
    <row r="48" spans="1:4" x14ac:dyDescent="0.25">
      <c r="A48" s="83"/>
      <c r="B48" s="7" t="s">
        <v>59</v>
      </c>
      <c r="C48" s="5" t="s">
        <v>5</v>
      </c>
      <c r="D48" s="28" t="s">
        <v>249</v>
      </c>
    </row>
    <row r="49" spans="1:4" ht="30" x14ac:dyDescent="0.25">
      <c r="A49" s="83"/>
      <c r="B49" s="7" t="s">
        <v>88</v>
      </c>
      <c r="C49" s="5" t="s">
        <v>13</v>
      </c>
      <c r="D49" s="53" t="s">
        <v>283</v>
      </c>
    </row>
    <row r="50" spans="1:4" ht="31.5" x14ac:dyDescent="0.25">
      <c r="A50" s="83"/>
      <c r="B50" s="3" t="s">
        <v>175</v>
      </c>
      <c r="C50" s="5" t="s">
        <v>5</v>
      </c>
      <c r="D50" s="28"/>
    </row>
    <row r="51" spans="1:4" ht="31.5" x14ac:dyDescent="0.25">
      <c r="A51" s="83"/>
      <c r="B51" s="3" t="s">
        <v>176</v>
      </c>
      <c r="C51" s="5" t="s">
        <v>5</v>
      </c>
      <c r="D51" s="28" t="s">
        <v>17</v>
      </c>
    </row>
    <row r="52" spans="1:4" x14ac:dyDescent="0.25">
      <c r="A52" s="83"/>
      <c r="B52" s="3" t="s">
        <v>177</v>
      </c>
      <c r="C52" s="5" t="s">
        <v>5</v>
      </c>
      <c r="D52" s="28" t="s">
        <v>252</v>
      </c>
    </row>
    <row r="53" spans="1:4" ht="16.5" thickBot="1" x14ac:dyDescent="0.3">
      <c r="A53" s="84"/>
      <c r="B53" s="51" t="s">
        <v>89</v>
      </c>
      <c r="C53" s="30" t="s">
        <v>5</v>
      </c>
      <c r="D53" s="31" t="s">
        <v>272</v>
      </c>
    </row>
    <row r="54" spans="1:4" x14ac:dyDescent="0.25">
      <c r="A54" s="82">
        <v>8</v>
      </c>
      <c r="B54" s="25" t="s">
        <v>87</v>
      </c>
      <c r="C54" s="26" t="s">
        <v>5</v>
      </c>
      <c r="D54" s="27" t="s">
        <v>244</v>
      </c>
    </row>
    <row r="55" spans="1:4" x14ac:dyDescent="0.25">
      <c r="A55" s="83"/>
      <c r="B55" s="7" t="s">
        <v>59</v>
      </c>
      <c r="C55" s="5" t="s">
        <v>5</v>
      </c>
      <c r="D55" s="28" t="s">
        <v>247</v>
      </c>
    </row>
    <row r="56" spans="1:4" ht="30" x14ac:dyDescent="0.25">
      <c r="A56" s="83"/>
      <c r="B56" s="7" t="s">
        <v>88</v>
      </c>
      <c r="C56" s="5" t="s">
        <v>13</v>
      </c>
      <c r="D56" s="53" t="s">
        <v>283</v>
      </c>
    </row>
    <row r="57" spans="1:4" ht="31.5" x14ac:dyDescent="0.25">
      <c r="A57" s="83"/>
      <c r="B57" s="3" t="s">
        <v>175</v>
      </c>
      <c r="C57" s="5" t="s">
        <v>5</v>
      </c>
      <c r="D57" s="28"/>
    </row>
    <row r="58" spans="1:4" ht="31.5" x14ac:dyDescent="0.25">
      <c r="A58" s="83"/>
      <c r="B58" s="3" t="s">
        <v>176</v>
      </c>
      <c r="C58" s="5" t="s">
        <v>5</v>
      </c>
      <c r="D58" s="28" t="s">
        <v>17</v>
      </c>
    </row>
    <row r="59" spans="1:4" x14ac:dyDescent="0.25">
      <c r="A59" s="83"/>
      <c r="B59" s="3" t="s">
        <v>177</v>
      </c>
      <c r="C59" s="5" t="s">
        <v>5</v>
      </c>
      <c r="D59" s="28" t="s">
        <v>253</v>
      </c>
    </row>
    <row r="60" spans="1:4" ht="16.5" thickBot="1" x14ac:dyDescent="0.3">
      <c r="A60" s="84"/>
      <c r="B60" s="51" t="s">
        <v>89</v>
      </c>
      <c r="C60" s="30" t="s">
        <v>5</v>
      </c>
      <c r="D60" s="31" t="s">
        <v>272</v>
      </c>
    </row>
    <row r="61" spans="1:4" x14ac:dyDescent="0.25">
      <c r="A61" s="82">
        <v>9</v>
      </c>
      <c r="B61" s="25" t="s">
        <v>87</v>
      </c>
      <c r="C61" s="26" t="s">
        <v>5</v>
      </c>
      <c r="D61" s="27" t="s">
        <v>245</v>
      </c>
    </row>
    <row r="62" spans="1:4" x14ac:dyDescent="0.25">
      <c r="A62" s="83"/>
      <c r="B62" s="7" t="s">
        <v>59</v>
      </c>
      <c r="C62" s="5" t="s">
        <v>5</v>
      </c>
      <c r="D62" s="28" t="s">
        <v>250</v>
      </c>
    </row>
    <row r="63" spans="1:4" ht="30" x14ac:dyDescent="0.25">
      <c r="A63" s="83"/>
      <c r="B63" s="7" t="s">
        <v>88</v>
      </c>
      <c r="C63" s="5" t="s">
        <v>13</v>
      </c>
      <c r="D63" s="53" t="s">
        <v>283</v>
      </c>
    </row>
    <row r="64" spans="1:4" ht="31.5" x14ac:dyDescent="0.25">
      <c r="A64" s="83"/>
      <c r="B64" s="3" t="s">
        <v>175</v>
      </c>
      <c r="C64" s="5" t="s">
        <v>5</v>
      </c>
      <c r="D64" s="28"/>
    </row>
    <row r="65" spans="1:4" ht="31.5" x14ac:dyDescent="0.25">
      <c r="A65" s="83"/>
      <c r="B65" s="3" t="s">
        <v>176</v>
      </c>
      <c r="C65" s="5" t="s">
        <v>5</v>
      </c>
      <c r="D65" s="28" t="s">
        <v>17</v>
      </c>
    </row>
    <row r="66" spans="1:4" x14ac:dyDescent="0.25">
      <c r="A66" s="83"/>
      <c r="B66" s="3" t="s">
        <v>177</v>
      </c>
      <c r="C66" s="5" t="s">
        <v>5</v>
      </c>
      <c r="D66" s="28" t="s">
        <v>252</v>
      </c>
    </row>
    <row r="67" spans="1:4" ht="16.5" thickBot="1" x14ac:dyDescent="0.3">
      <c r="A67" s="84"/>
      <c r="B67" s="51" t="s">
        <v>89</v>
      </c>
      <c r="C67" s="30" t="s">
        <v>5</v>
      </c>
      <c r="D67" s="31" t="s">
        <v>272</v>
      </c>
    </row>
    <row r="68" spans="1:4" x14ac:dyDescent="0.25">
      <c r="A68" s="82">
        <v>10</v>
      </c>
      <c r="B68" s="25" t="s">
        <v>87</v>
      </c>
      <c r="C68" s="26" t="s">
        <v>5</v>
      </c>
      <c r="D68" s="27" t="s">
        <v>246</v>
      </c>
    </row>
    <row r="69" spans="1:4" x14ac:dyDescent="0.25">
      <c r="A69" s="83"/>
      <c r="B69" s="7" t="s">
        <v>59</v>
      </c>
      <c r="C69" s="5" t="s">
        <v>5</v>
      </c>
      <c r="D69" s="28" t="s">
        <v>251</v>
      </c>
    </row>
    <row r="70" spans="1:4" ht="30" x14ac:dyDescent="0.25">
      <c r="A70" s="83"/>
      <c r="B70" s="7" t="s">
        <v>88</v>
      </c>
      <c r="C70" s="5" t="s">
        <v>13</v>
      </c>
      <c r="D70" s="53" t="s">
        <v>283</v>
      </c>
    </row>
    <row r="71" spans="1:4" ht="31.5" x14ac:dyDescent="0.25">
      <c r="A71" s="83"/>
      <c r="B71" s="3" t="s">
        <v>175</v>
      </c>
      <c r="C71" s="5" t="s">
        <v>5</v>
      </c>
      <c r="D71" s="28"/>
    </row>
    <row r="72" spans="1:4" ht="31.5" x14ac:dyDescent="0.25">
      <c r="A72" s="83"/>
      <c r="B72" s="3" t="s">
        <v>176</v>
      </c>
      <c r="C72" s="5" t="s">
        <v>5</v>
      </c>
      <c r="D72" s="28" t="s">
        <v>17</v>
      </c>
    </row>
    <row r="73" spans="1:4" x14ac:dyDescent="0.25">
      <c r="A73" s="83"/>
      <c r="B73" s="3" t="s">
        <v>177</v>
      </c>
      <c r="C73" s="5" t="s">
        <v>5</v>
      </c>
      <c r="D73" s="28" t="s">
        <v>252</v>
      </c>
    </row>
    <row r="74" spans="1:4" ht="16.5" thickBot="1" x14ac:dyDescent="0.3">
      <c r="A74" s="84"/>
      <c r="B74" s="51" t="s">
        <v>89</v>
      </c>
      <c r="C74" s="30" t="s">
        <v>5</v>
      </c>
      <c r="D74" s="31" t="s">
        <v>272</v>
      </c>
    </row>
    <row r="75" spans="1:4" ht="17.25" customHeight="1" x14ac:dyDescent="0.25">
      <c r="A75" s="82">
        <v>11</v>
      </c>
      <c r="B75" s="25" t="s">
        <v>87</v>
      </c>
      <c r="C75" s="26" t="s">
        <v>5</v>
      </c>
      <c r="D75" s="27" t="s">
        <v>270</v>
      </c>
    </row>
    <row r="76" spans="1:4" x14ac:dyDescent="0.25">
      <c r="A76" s="83"/>
      <c r="B76" s="7" t="s">
        <v>59</v>
      </c>
      <c r="C76" s="5" t="s">
        <v>5</v>
      </c>
      <c r="D76" s="28"/>
    </row>
    <row r="77" spans="1:4" ht="30" x14ac:dyDescent="0.25">
      <c r="A77" s="83"/>
      <c r="B77" s="7" t="s">
        <v>88</v>
      </c>
      <c r="C77" s="5" t="s">
        <v>13</v>
      </c>
      <c r="D77" s="53" t="s">
        <v>283</v>
      </c>
    </row>
    <row r="78" spans="1:4" ht="31.5" x14ac:dyDescent="0.25">
      <c r="A78" s="83"/>
      <c r="B78" s="3" t="s">
        <v>175</v>
      </c>
      <c r="C78" s="5" t="s">
        <v>5</v>
      </c>
      <c r="D78" s="28"/>
    </row>
    <row r="79" spans="1:4" ht="31.5" x14ac:dyDescent="0.25">
      <c r="A79" s="83"/>
      <c r="B79" s="3" t="s">
        <v>176</v>
      </c>
      <c r="C79" s="5" t="s">
        <v>5</v>
      </c>
      <c r="D79" s="28" t="s">
        <v>17</v>
      </c>
    </row>
    <row r="80" spans="1:4" x14ac:dyDescent="0.25">
      <c r="A80" s="83"/>
      <c r="B80" s="3" t="s">
        <v>177</v>
      </c>
      <c r="C80" s="5" t="s">
        <v>5</v>
      </c>
      <c r="D80" s="28" t="s">
        <v>271</v>
      </c>
    </row>
    <row r="81" spans="1:4" ht="16.5" thickBot="1" x14ac:dyDescent="0.3">
      <c r="A81" s="84"/>
      <c r="B81" s="51" t="s">
        <v>89</v>
      </c>
      <c r="C81" s="30" t="s">
        <v>5</v>
      </c>
      <c r="D81" s="31" t="s">
        <v>272</v>
      </c>
    </row>
    <row r="82" spans="1:4" ht="31.5" x14ac:dyDescent="0.25">
      <c r="A82" s="82">
        <v>12</v>
      </c>
      <c r="B82" s="25" t="s">
        <v>87</v>
      </c>
      <c r="C82" s="26" t="s">
        <v>5</v>
      </c>
      <c r="D82" s="27" t="s">
        <v>273</v>
      </c>
    </row>
    <row r="83" spans="1:4" x14ac:dyDescent="0.25">
      <c r="A83" s="83"/>
      <c r="B83" s="7" t="s">
        <v>59</v>
      </c>
      <c r="C83" s="5" t="s">
        <v>5</v>
      </c>
      <c r="D83" s="28" t="s">
        <v>275</v>
      </c>
    </row>
    <row r="84" spans="1:4" x14ac:dyDescent="0.25">
      <c r="A84" s="83"/>
      <c r="B84" s="7" t="s">
        <v>88</v>
      </c>
      <c r="C84" s="5" t="s">
        <v>13</v>
      </c>
      <c r="D84" s="28">
        <v>600</v>
      </c>
    </row>
    <row r="85" spans="1:4" ht="31.5" x14ac:dyDescent="0.25">
      <c r="A85" s="83"/>
      <c r="B85" s="3" t="s">
        <v>175</v>
      </c>
      <c r="C85" s="5" t="s">
        <v>5</v>
      </c>
      <c r="D85" s="42">
        <v>41275</v>
      </c>
    </row>
    <row r="86" spans="1:4" ht="31.5" x14ac:dyDescent="0.25">
      <c r="A86" s="83"/>
      <c r="B86" s="3" t="s">
        <v>176</v>
      </c>
      <c r="C86" s="5" t="s">
        <v>5</v>
      </c>
      <c r="D86" s="28" t="s">
        <v>17</v>
      </c>
    </row>
    <row r="87" spans="1:4" x14ac:dyDescent="0.25">
      <c r="A87" s="83"/>
      <c r="B87" s="3" t="s">
        <v>177</v>
      </c>
      <c r="C87" s="5" t="s">
        <v>5</v>
      </c>
      <c r="D87" s="28" t="s">
        <v>274</v>
      </c>
    </row>
    <row r="88" spans="1:4" ht="16.5" thickBot="1" x14ac:dyDescent="0.3">
      <c r="A88" s="84"/>
      <c r="B88" s="51" t="s">
        <v>89</v>
      </c>
      <c r="C88" s="30" t="s">
        <v>5</v>
      </c>
      <c r="D88" s="31" t="s">
        <v>272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workbookViewId="0">
      <selection activeCell="F6" sqref="F6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8" t="s">
        <v>100</v>
      </c>
      <c r="B1" s="78"/>
      <c r="C1" s="78"/>
      <c r="D1" s="78"/>
    </row>
    <row r="3" spans="1:4" ht="35.1" customHeight="1" thickBot="1" x14ac:dyDescent="0.3">
      <c r="A3" s="45" t="s">
        <v>0</v>
      </c>
      <c r="B3" s="45" t="s">
        <v>1</v>
      </c>
      <c r="C3" s="45" t="s">
        <v>2</v>
      </c>
      <c r="D3" s="45" t="s">
        <v>3</v>
      </c>
    </row>
    <row r="4" spans="1:4" s="6" customFormat="1" ht="20.100000000000001" customHeight="1" x14ac:dyDescent="0.25">
      <c r="A4" s="37" t="s">
        <v>8</v>
      </c>
      <c r="B4" s="38" t="s">
        <v>4</v>
      </c>
      <c r="C4" s="26" t="s">
        <v>5</v>
      </c>
      <c r="D4" s="39">
        <v>42339</v>
      </c>
    </row>
    <row r="5" spans="1:4" s="6" customFormat="1" ht="20.100000000000001" customHeight="1" x14ac:dyDescent="0.25">
      <c r="A5" s="40"/>
      <c r="B5" s="7" t="s">
        <v>91</v>
      </c>
      <c r="C5" s="5" t="s">
        <v>5</v>
      </c>
      <c r="D5" s="28" t="s">
        <v>254</v>
      </c>
    </row>
    <row r="6" spans="1:4" s="6" customFormat="1" ht="37.5" customHeight="1" x14ac:dyDescent="0.25">
      <c r="A6" s="40"/>
      <c r="B6" s="7" t="s">
        <v>92</v>
      </c>
      <c r="C6" s="5" t="s">
        <v>5</v>
      </c>
      <c r="D6" s="28" t="s">
        <v>255</v>
      </c>
    </row>
    <row r="7" spans="1:4" s="6" customFormat="1" ht="20.100000000000001" customHeight="1" x14ac:dyDescent="0.25">
      <c r="A7" s="40"/>
      <c r="B7" s="3" t="s">
        <v>59</v>
      </c>
      <c r="C7" s="5" t="s">
        <v>5</v>
      </c>
      <c r="D7" s="28" t="s">
        <v>249</v>
      </c>
    </row>
    <row r="8" spans="1:4" s="6" customFormat="1" ht="20.100000000000001" customHeight="1" x14ac:dyDescent="0.25">
      <c r="A8" s="40"/>
      <c r="B8" s="3" t="s">
        <v>93</v>
      </c>
      <c r="C8" s="5" t="s">
        <v>13</v>
      </c>
      <c r="D8" s="28">
        <v>11.67</v>
      </c>
    </row>
    <row r="9" spans="1:4" s="6" customFormat="1" ht="35.1" customHeight="1" x14ac:dyDescent="0.25">
      <c r="A9" s="40"/>
      <c r="B9" s="7" t="s">
        <v>94</v>
      </c>
      <c r="C9" s="5" t="s">
        <v>5</v>
      </c>
      <c r="D9" s="41" t="s">
        <v>256</v>
      </c>
    </row>
    <row r="10" spans="1:4" s="6" customFormat="1" ht="35.1" customHeight="1" x14ac:dyDescent="0.25">
      <c r="A10" s="40"/>
      <c r="B10" s="3" t="s">
        <v>95</v>
      </c>
      <c r="C10" s="5" t="s">
        <v>5</v>
      </c>
      <c r="D10" s="41" t="s">
        <v>257</v>
      </c>
    </row>
    <row r="11" spans="1:4" s="6" customFormat="1" ht="157.5" customHeight="1" x14ac:dyDescent="0.25">
      <c r="A11" s="40"/>
      <c r="B11" s="3" t="s">
        <v>96</v>
      </c>
      <c r="C11" s="5" t="s">
        <v>5</v>
      </c>
      <c r="D11" s="28" t="s">
        <v>297</v>
      </c>
    </row>
    <row r="12" spans="1:4" s="6" customFormat="1" ht="20.100000000000001" customHeight="1" x14ac:dyDescent="0.25">
      <c r="A12" s="40"/>
      <c r="B12" s="7" t="s">
        <v>97</v>
      </c>
      <c r="C12" s="5" t="s">
        <v>5</v>
      </c>
      <c r="D12" s="42">
        <v>42339</v>
      </c>
    </row>
    <row r="13" spans="1:4" s="6" customFormat="1" ht="33" customHeight="1" x14ac:dyDescent="0.25">
      <c r="A13" s="40"/>
      <c r="B13" s="7" t="s">
        <v>178</v>
      </c>
      <c r="C13" s="5" t="s">
        <v>5</v>
      </c>
      <c r="D13" s="28" t="s">
        <v>258</v>
      </c>
    </row>
    <row r="14" spans="1:4" s="6" customFormat="1" ht="33" customHeight="1" x14ac:dyDescent="0.25">
      <c r="A14" s="40"/>
      <c r="B14" s="7" t="s">
        <v>179</v>
      </c>
      <c r="C14" s="5" t="s">
        <v>5</v>
      </c>
      <c r="D14" s="28">
        <v>2.8000000000000001E-2</v>
      </c>
    </row>
    <row r="15" spans="1:4" s="6" customFormat="1" ht="35.25" customHeight="1" x14ac:dyDescent="0.25">
      <c r="A15" s="86" t="s">
        <v>99</v>
      </c>
      <c r="B15" s="87"/>
      <c r="C15" s="87"/>
      <c r="D15" s="88"/>
    </row>
    <row r="16" spans="1:4" s="6" customFormat="1" ht="161.25" customHeight="1" thickBot="1" x14ac:dyDescent="0.3">
      <c r="A16" s="43"/>
      <c r="B16" s="44" t="s">
        <v>99</v>
      </c>
      <c r="C16" s="30" t="s">
        <v>5</v>
      </c>
      <c r="D16" s="31" t="s">
        <v>298</v>
      </c>
    </row>
    <row r="17" spans="1:4" x14ac:dyDescent="0.25">
      <c r="A17" s="37">
        <v>2</v>
      </c>
      <c r="B17" s="38" t="s">
        <v>4</v>
      </c>
      <c r="C17" s="26" t="s">
        <v>5</v>
      </c>
      <c r="D17" s="39">
        <v>42339</v>
      </c>
    </row>
    <row r="18" spans="1:4" x14ac:dyDescent="0.25">
      <c r="A18" s="40"/>
      <c r="B18" s="7" t="s">
        <v>91</v>
      </c>
      <c r="C18" s="5" t="s">
        <v>5</v>
      </c>
      <c r="D18" s="28" t="s">
        <v>259</v>
      </c>
    </row>
    <row r="19" spans="1:4" ht="31.5" x14ac:dyDescent="0.25">
      <c r="A19" s="40"/>
      <c r="B19" s="7" t="s">
        <v>92</v>
      </c>
      <c r="C19" s="5" t="s">
        <v>5</v>
      </c>
      <c r="D19" s="28" t="s">
        <v>255</v>
      </c>
    </row>
    <row r="20" spans="1:4" x14ac:dyDescent="0.25">
      <c r="A20" s="40"/>
      <c r="B20" s="3" t="s">
        <v>59</v>
      </c>
      <c r="C20" s="5" t="s">
        <v>5</v>
      </c>
      <c r="D20" s="28" t="s">
        <v>249</v>
      </c>
    </row>
    <row r="21" spans="1:4" x14ac:dyDescent="0.25">
      <c r="A21" s="40"/>
      <c r="B21" s="3" t="s">
        <v>93</v>
      </c>
      <c r="C21" s="5" t="s">
        <v>13</v>
      </c>
      <c r="D21" s="28">
        <v>77.41</v>
      </c>
    </row>
    <row r="22" spans="1:4" ht="94.5" x14ac:dyDescent="0.25">
      <c r="A22" s="40"/>
      <c r="B22" s="7" t="s">
        <v>94</v>
      </c>
      <c r="C22" s="5" t="s">
        <v>5</v>
      </c>
      <c r="D22" s="41" t="s">
        <v>267</v>
      </c>
    </row>
    <row r="23" spans="1:4" ht="31.5" x14ac:dyDescent="0.25">
      <c r="A23" s="40"/>
      <c r="B23" s="3" t="s">
        <v>95</v>
      </c>
      <c r="C23" s="5" t="s">
        <v>5</v>
      </c>
      <c r="D23" s="41" t="s">
        <v>261</v>
      </c>
    </row>
    <row r="24" spans="1:4" ht="63" x14ac:dyDescent="0.25">
      <c r="A24" s="40"/>
      <c r="B24" s="3" t="s">
        <v>96</v>
      </c>
      <c r="C24" s="5" t="s">
        <v>5</v>
      </c>
      <c r="D24" s="28" t="s">
        <v>299</v>
      </c>
    </row>
    <row r="25" spans="1:4" x14ac:dyDescent="0.25">
      <c r="A25" s="40"/>
      <c r="B25" s="7" t="s">
        <v>97</v>
      </c>
      <c r="C25" s="5" t="s">
        <v>5</v>
      </c>
      <c r="D25" s="42" t="s">
        <v>300</v>
      </c>
    </row>
    <row r="26" spans="1:4" ht="31.5" x14ac:dyDescent="0.25">
      <c r="A26" s="40"/>
      <c r="B26" s="52" t="s">
        <v>178</v>
      </c>
      <c r="C26" s="5" t="s">
        <v>5</v>
      </c>
      <c r="D26" s="28" t="s">
        <v>276</v>
      </c>
    </row>
    <row r="27" spans="1:4" ht="31.5" x14ac:dyDescent="0.25">
      <c r="A27" s="40"/>
      <c r="B27" s="7" t="s">
        <v>179</v>
      </c>
      <c r="C27" s="5" t="s">
        <v>5</v>
      </c>
      <c r="D27" s="28">
        <v>2.8000000000000001E-2</v>
      </c>
    </row>
    <row r="28" spans="1:4" ht="15.75" customHeight="1" x14ac:dyDescent="0.25">
      <c r="A28" s="86" t="s">
        <v>99</v>
      </c>
      <c r="B28" s="87"/>
      <c r="C28" s="87"/>
      <c r="D28" s="88"/>
    </row>
    <row r="29" spans="1:4" ht="79.5" thickBot="1" x14ac:dyDescent="0.3">
      <c r="A29" s="43"/>
      <c r="B29" s="44" t="s">
        <v>99</v>
      </c>
      <c r="C29" s="30" t="s">
        <v>5</v>
      </c>
      <c r="D29" s="31" t="s">
        <v>298</v>
      </c>
    </row>
    <row r="30" spans="1:4" x14ac:dyDescent="0.25">
      <c r="A30" s="37">
        <v>3</v>
      </c>
      <c r="B30" s="38" t="s">
        <v>4</v>
      </c>
      <c r="C30" s="26" t="s">
        <v>5</v>
      </c>
      <c r="D30" s="39">
        <v>42339</v>
      </c>
    </row>
    <row r="31" spans="1:4" x14ac:dyDescent="0.25">
      <c r="A31" s="40"/>
      <c r="B31" s="7" t="s">
        <v>91</v>
      </c>
      <c r="C31" s="5" t="s">
        <v>5</v>
      </c>
      <c r="D31" s="28" t="s">
        <v>262</v>
      </c>
    </row>
    <row r="32" spans="1:4" ht="31.5" x14ac:dyDescent="0.25">
      <c r="A32" s="40"/>
      <c r="B32" s="7" t="s">
        <v>92</v>
      </c>
      <c r="C32" s="5" t="s">
        <v>5</v>
      </c>
      <c r="D32" s="28" t="s">
        <v>255</v>
      </c>
    </row>
    <row r="33" spans="1:4" x14ac:dyDescent="0.25">
      <c r="A33" s="40"/>
      <c r="B33" s="3" t="s">
        <v>59</v>
      </c>
      <c r="C33" s="5" t="s">
        <v>5</v>
      </c>
      <c r="D33" s="28" t="s">
        <v>263</v>
      </c>
    </row>
    <row r="34" spans="1:4" x14ac:dyDescent="0.25">
      <c r="A34" s="40"/>
      <c r="B34" s="3" t="s">
        <v>93</v>
      </c>
      <c r="C34" s="5" t="s">
        <v>13</v>
      </c>
      <c r="D34" s="28">
        <v>114.1</v>
      </c>
    </row>
    <row r="35" spans="1:4" ht="94.5" x14ac:dyDescent="0.25">
      <c r="A35" s="40"/>
      <c r="B35" s="7" t="s">
        <v>94</v>
      </c>
      <c r="C35" s="5" t="s">
        <v>5</v>
      </c>
      <c r="D35" s="41" t="s">
        <v>267</v>
      </c>
    </row>
    <row r="36" spans="1:4" ht="31.5" x14ac:dyDescent="0.25">
      <c r="A36" s="40"/>
      <c r="B36" s="3" t="s">
        <v>95</v>
      </c>
      <c r="C36" s="5" t="s">
        <v>5</v>
      </c>
      <c r="D36" s="41" t="s">
        <v>261</v>
      </c>
    </row>
    <row r="37" spans="1:4" ht="63" x14ac:dyDescent="0.25">
      <c r="A37" s="40"/>
      <c r="B37" s="3" t="s">
        <v>96</v>
      </c>
      <c r="C37" s="5" t="s">
        <v>5</v>
      </c>
      <c r="D37" s="28" t="s">
        <v>301</v>
      </c>
    </row>
    <row r="38" spans="1:4" x14ac:dyDescent="0.25">
      <c r="A38" s="40"/>
      <c r="B38" s="7" t="s">
        <v>97</v>
      </c>
      <c r="C38" s="5" t="s">
        <v>5</v>
      </c>
      <c r="D38" s="42">
        <v>42339</v>
      </c>
    </row>
    <row r="39" spans="1:4" ht="31.5" x14ac:dyDescent="0.25">
      <c r="A39" s="40"/>
      <c r="B39" s="52" t="s">
        <v>178</v>
      </c>
      <c r="C39" s="5" t="s">
        <v>5</v>
      </c>
      <c r="D39" s="28">
        <v>2.7E-2</v>
      </c>
    </row>
    <row r="40" spans="1:4" ht="31.5" x14ac:dyDescent="0.25">
      <c r="A40" s="40"/>
      <c r="B40" s="52" t="s">
        <v>179</v>
      </c>
      <c r="C40" s="5" t="s">
        <v>5</v>
      </c>
      <c r="D40" s="59">
        <v>2.8000000000000001E-2</v>
      </c>
    </row>
    <row r="41" spans="1:4" ht="15.75" customHeight="1" x14ac:dyDescent="0.25">
      <c r="A41" s="86" t="s">
        <v>99</v>
      </c>
      <c r="B41" s="87"/>
      <c r="C41" s="87"/>
      <c r="D41" s="88"/>
    </row>
    <row r="42" spans="1:4" ht="79.5" thickBot="1" x14ac:dyDescent="0.3">
      <c r="A42" s="43"/>
      <c r="B42" s="44" t="s">
        <v>99</v>
      </c>
      <c r="C42" s="30" t="s">
        <v>5</v>
      </c>
      <c r="D42" s="31" t="s">
        <v>298</v>
      </c>
    </row>
    <row r="43" spans="1:4" ht="21" customHeight="1" x14ac:dyDescent="0.25">
      <c r="A43" s="37">
        <v>4</v>
      </c>
      <c r="B43" s="38" t="s">
        <v>4</v>
      </c>
      <c r="C43" s="26" t="s">
        <v>5</v>
      </c>
      <c r="D43" s="39">
        <v>42339</v>
      </c>
    </row>
    <row r="44" spans="1:4" x14ac:dyDescent="0.25">
      <c r="A44" s="40"/>
      <c r="B44" s="7" t="s">
        <v>91</v>
      </c>
      <c r="C44" s="5" t="s">
        <v>5</v>
      </c>
      <c r="D44" s="28" t="s">
        <v>264</v>
      </c>
    </row>
    <row r="45" spans="1:4" ht="31.5" x14ac:dyDescent="0.25">
      <c r="A45" s="40"/>
      <c r="B45" s="7" t="s">
        <v>92</v>
      </c>
      <c r="C45" s="5" t="s">
        <v>5</v>
      </c>
      <c r="D45" s="28" t="s">
        <v>255</v>
      </c>
    </row>
    <row r="46" spans="1:4" x14ac:dyDescent="0.25">
      <c r="A46" s="40"/>
      <c r="B46" s="3" t="s">
        <v>59</v>
      </c>
      <c r="C46" s="5" t="s">
        <v>5</v>
      </c>
      <c r="D46" s="28" t="s">
        <v>249</v>
      </c>
    </row>
    <row r="47" spans="1:4" x14ac:dyDescent="0.25">
      <c r="A47" s="40"/>
      <c r="B47" s="3" t="s">
        <v>93</v>
      </c>
      <c r="C47" s="5" t="s">
        <v>13</v>
      </c>
      <c r="D47" s="28">
        <v>12.59</v>
      </c>
    </row>
    <row r="48" spans="1:4" ht="31.5" x14ac:dyDescent="0.25">
      <c r="A48" s="40"/>
      <c r="B48" s="7" t="s">
        <v>94</v>
      </c>
      <c r="C48" s="5" t="s">
        <v>5</v>
      </c>
      <c r="D48" s="41" t="s">
        <v>256</v>
      </c>
    </row>
    <row r="49" spans="1:4" ht="31.5" x14ac:dyDescent="0.25">
      <c r="A49" s="40"/>
      <c r="B49" s="3" t="s">
        <v>95</v>
      </c>
      <c r="C49" s="5" t="s">
        <v>5</v>
      </c>
      <c r="D49" s="41" t="s">
        <v>257</v>
      </c>
    </row>
    <row r="50" spans="1:4" ht="78.75" x14ac:dyDescent="0.25">
      <c r="A50" s="40"/>
      <c r="B50" s="3" t="s">
        <v>96</v>
      </c>
      <c r="C50" s="5" t="s">
        <v>5</v>
      </c>
      <c r="D50" s="28" t="s">
        <v>302</v>
      </c>
    </row>
    <row r="51" spans="1:4" x14ac:dyDescent="0.25">
      <c r="A51" s="40"/>
      <c r="B51" s="7" t="s">
        <v>97</v>
      </c>
      <c r="C51" s="5" t="s">
        <v>5</v>
      </c>
      <c r="D51" s="42">
        <v>42339</v>
      </c>
    </row>
    <row r="52" spans="1:4" ht="31.5" x14ac:dyDescent="0.25">
      <c r="A52" s="40"/>
      <c r="B52" s="52" t="s">
        <v>178</v>
      </c>
      <c r="C52" s="5" t="s">
        <v>5</v>
      </c>
      <c r="D52" s="28">
        <v>9.31</v>
      </c>
    </row>
    <row r="53" spans="1:4" ht="31.5" x14ac:dyDescent="0.25">
      <c r="A53" s="40"/>
      <c r="B53" s="7" t="s">
        <v>179</v>
      </c>
      <c r="C53" s="5" t="s">
        <v>5</v>
      </c>
      <c r="D53" s="28">
        <v>0</v>
      </c>
    </row>
    <row r="54" spans="1:4" ht="15.75" customHeight="1" x14ac:dyDescent="0.25">
      <c r="A54" s="86" t="s">
        <v>99</v>
      </c>
      <c r="B54" s="87"/>
      <c r="C54" s="87"/>
      <c r="D54" s="88"/>
    </row>
    <row r="55" spans="1:4" ht="79.5" thickBot="1" x14ac:dyDescent="0.3">
      <c r="A55" s="43"/>
      <c r="B55" s="44" t="s">
        <v>99</v>
      </c>
      <c r="C55" s="30" t="s">
        <v>5</v>
      </c>
      <c r="D55" s="31" t="s">
        <v>298</v>
      </c>
    </row>
    <row r="56" spans="1:4" x14ac:dyDescent="0.25">
      <c r="A56" s="37">
        <v>5</v>
      </c>
      <c r="B56" s="38" t="s">
        <v>4</v>
      </c>
      <c r="C56" s="26" t="s">
        <v>5</v>
      </c>
      <c r="D56" s="39" t="s">
        <v>300</v>
      </c>
    </row>
    <row r="57" spans="1:4" x14ac:dyDescent="0.25">
      <c r="A57" s="40"/>
      <c r="B57" s="7" t="s">
        <v>91</v>
      </c>
      <c r="C57" s="5" t="s">
        <v>5</v>
      </c>
      <c r="D57" s="28" t="s">
        <v>265</v>
      </c>
    </row>
    <row r="58" spans="1:4" ht="31.5" x14ac:dyDescent="0.25">
      <c r="A58" s="40"/>
      <c r="B58" s="7" t="s">
        <v>92</v>
      </c>
      <c r="C58" s="5" t="s">
        <v>5</v>
      </c>
      <c r="D58" s="28" t="s">
        <v>255</v>
      </c>
    </row>
    <row r="59" spans="1:4" x14ac:dyDescent="0.25">
      <c r="A59" s="40"/>
      <c r="B59" s="3" t="s">
        <v>59</v>
      </c>
      <c r="C59" s="5" t="s">
        <v>5</v>
      </c>
      <c r="D59" s="28" t="s">
        <v>266</v>
      </c>
    </row>
    <row r="60" spans="1:4" x14ac:dyDescent="0.25">
      <c r="A60" s="40"/>
      <c r="B60" s="3" t="s">
        <v>93</v>
      </c>
      <c r="C60" s="5" t="s">
        <v>13</v>
      </c>
      <c r="D60" s="28">
        <v>0.92</v>
      </c>
    </row>
    <row r="61" spans="1:4" ht="63" x14ac:dyDescent="0.25">
      <c r="A61" s="40"/>
      <c r="B61" s="7" t="s">
        <v>94</v>
      </c>
      <c r="C61" s="5" t="s">
        <v>5</v>
      </c>
      <c r="D61" s="41" t="s">
        <v>260</v>
      </c>
    </row>
    <row r="62" spans="1:4" ht="31.5" x14ac:dyDescent="0.25">
      <c r="A62" s="40"/>
      <c r="B62" s="3" t="s">
        <v>95</v>
      </c>
      <c r="C62" s="5" t="s">
        <v>5</v>
      </c>
      <c r="D62" s="41" t="s">
        <v>257</v>
      </c>
    </row>
    <row r="63" spans="1:4" ht="63" x14ac:dyDescent="0.25">
      <c r="A63" s="40"/>
      <c r="B63" s="3" t="s">
        <v>96</v>
      </c>
      <c r="C63" s="5" t="s">
        <v>5</v>
      </c>
      <c r="D63" s="28" t="s">
        <v>303</v>
      </c>
    </row>
    <row r="64" spans="1:4" x14ac:dyDescent="0.25">
      <c r="A64" s="40"/>
      <c r="B64" s="7" t="s">
        <v>97</v>
      </c>
      <c r="C64" s="5" t="s">
        <v>5</v>
      </c>
      <c r="D64" s="42">
        <v>42186</v>
      </c>
    </row>
    <row r="65" spans="1:4" ht="63" x14ac:dyDescent="0.25">
      <c r="A65" s="40"/>
      <c r="B65" s="7" t="s">
        <v>178</v>
      </c>
      <c r="C65" s="5" t="s">
        <v>5</v>
      </c>
      <c r="D65" s="28" t="s">
        <v>293</v>
      </c>
    </row>
    <row r="66" spans="1:4" ht="76.5" x14ac:dyDescent="0.25">
      <c r="A66" s="40"/>
      <c r="B66" s="7" t="s">
        <v>179</v>
      </c>
      <c r="C66" s="5" t="s">
        <v>5</v>
      </c>
      <c r="D66" s="59" t="s">
        <v>294</v>
      </c>
    </row>
    <row r="67" spans="1:4" ht="15.75" customHeight="1" x14ac:dyDescent="0.25">
      <c r="A67" s="86" t="s">
        <v>99</v>
      </c>
      <c r="B67" s="87"/>
      <c r="C67" s="87"/>
      <c r="D67" s="88"/>
    </row>
    <row r="68" spans="1:4" ht="79.5" thickBot="1" x14ac:dyDescent="0.3">
      <c r="A68" s="43"/>
      <c r="B68" s="44" t="s">
        <v>99</v>
      </c>
      <c r="C68" s="30" t="s">
        <v>5</v>
      </c>
      <c r="D68" s="31" t="s">
        <v>298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25"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9" t="s">
        <v>104</v>
      </c>
      <c r="B1" s="89"/>
      <c r="C1" s="89"/>
      <c r="D1" s="89"/>
    </row>
    <row r="2" spans="1:4" ht="26.25" x14ac:dyDescent="0.4">
      <c r="A2" s="46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4" s="6" customFormat="1" ht="20.100000000000001" customHeight="1" x14ac:dyDescent="0.25">
      <c r="A5" s="4" t="s">
        <v>9</v>
      </c>
      <c r="B5" s="7" t="s">
        <v>180</v>
      </c>
      <c r="C5" s="5" t="s">
        <v>5</v>
      </c>
      <c r="D5" s="5" t="s">
        <v>277</v>
      </c>
    </row>
    <row r="6" spans="1:4" s="6" customFormat="1" ht="20.100000000000001" customHeight="1" x14ac:dyDescent="0.25">
      <c r="A6" s="4" t="s">
        <v>10</v>
      </c>
      <c r="B6" s="7" t="s">
        <v>181</v>
      </c>
      <c r="C6" s="5" t="s">
        <v>5</v>
      </c>
      <c r="D6" s="5" t="s">
        <v>277</v>
      </c>
    </row>
    <row r="7" spans="1:4" s="6" customFormat="1" ht="47.25" x14ac:dyDescent="0.25">
      <c r="A7" s="4" t="s">
        <v>11</v>
      </c>
      <c r="B7" s="7" t="s">
        <v>182</v>
      </c>
      <c r="C7" s="5" t="s">
        <v>7</v>
      </c>
      <c r="D7" s="5"/>
    </row>
    <row r="8" spans="1:4" s="6" customFormat="1" ht="51" customHeight="1" thickBot="1" x14ac:dyDescent="0.3">
      <c r="A8" s="80" t="s">
        <v>183</v>
      </c>
      <c r="B8" s="80"/>
      <c r="C8" s="80"/>
      <c r="D8" s="80"/>
    </row>
    <row r="9" spans="1:4" s="6" customFormat="1" ht="37.5" customHeight="1" x14ac:dyDescent="0.25">
      <c r="A9" s="82">
        <v>1</v>
      </c>
      <c r="B9" s="54" t="s">
        <v>184</v>
      </c>
      <c r="C9" s="26" t="s">
        <v>5</v>
      </c>
      <c r="D9" s="27" t="s">
        <v>278</v>
      </c>
    </row>
    <row r="10" spans="1:4" s="6" customFormat="1" ht="20.100000000000001" customHeight="1" x14ac:dyDescent="0.25">
      <c r="A10" s="83"/>
      <c r="B10" s="7" t="s">
        <v>185</v>
      </c>
      <c r="C10" s="5" t="s">
        <v>5</v>
      </c>
      <c r="D10" s="28">
        <v>3812064211</v>
      </c>
    </row>
    <row r="11" spans="1:4" s="6" customFormat="1" ht="40.5" customHeight="1" x14ac:dyDescent="0.25">
      <c r="A11" s="83"/>
      <c r="B11" s="7" t="s">
        <v>101</v>
      </c>
      <c r="C11" s="5" t="s">
        <v>5</v>
      </c>
      <c r="D11" s="28" t="s">
        <v>279</v>
      </c>
    </row>
    <row r="12" spans="1:4" s="6" customFormat="1" ht="20.100000000000001" customHeight="1" x14ac:dyDescent="0.25">
      <c r="A12" s="83"/>
      <c r="B12" s="7" t="s">
        <v>102</v>
      </c>
      <c r="C12" s="5" t="s">
        <v>5</v>
      </c>
      <c r="D12" s="42">
        <v>41640</v>
      </c>
    </row>
    <row r="13" spans="1:4" s="6" customFormat="1" ht="20.100000000000001" customHeight="1" thickBot="1" x14ac:dyDescent="0.3">
      <c r="A13" s="84"/>
      <c r="B13" s="44" t="s">
        <v>103</v>
      </c>
      <c r="C13" s="30" t="s">
        <v>13</v>
      </c>
      <c r="D13" s="31">
        <v>400</v>
      </c>
    </row>
    <row r="14" spans="1:4" x14ac:dyDescent="0.25">
      <c r="A14" s="82">
        <v>2</v>
      </c>
      <c r="B14" s="54" t="s">
        <v>184</v>
      </c>
      <c r="C14" s="26" t="s">
        <v>5</v>
      </c>
      <c r="D14" s="27" t="s">
        <v>281</v>
      </c>
    </row>
    <row r="15" spans="1:4" x14ac:dyDescent="0.25">
      <c r="A15" s="83"/>
      <c r="B15" s="7" t="s">
        <v>185</v>
      </c>
      <c r="C15" s="5" t="s">
        <v>5</v>
      </c>
      <c r="D15" s="28">
        <v>3812125898</v>
      </c>
    </row>
    <row r="16" spans="1:4" x14ac:dyDescent="0.25">
      <c r="A16" s="83"/>
      <c r="B16" s="7" t="s">
        <v>101</v>
      </c>
      <c r="C16" s="5" t="s">
        <v>5</v>
      </c>
      <c r="D16" s="28" t="s">
        <v>282</v>
      </c>
    </row>
    <row r="17" spans="1:4" x14ac:dyDescent="0.25">
      <c r="A17" s="83"/>
      <c r="B17" s="7" t="s">
        <v>102</v>
      </c>
      <c r="C17" s="5" t="s">
        <v>5</v>
      </c>
      <c r="D17" s="42">
        <v>41640</v>
      </c>
    </row>
    <row r="18" spans="1:4" ht="16.5" thickBot="1" x14ac:dyDescent="0.3">
      <c r="A18" s="84"/>
      <c r="B18" s="44" t="s">
        <v>103</v>
      </c>
      <c r="C18" s="30" t="s">
        <v>13</v>
      </c>
      <c r="D18" s="31">
        <v>400</v>
      </c>
    </row>
    <row r="19" spans="1:4" ht="31.5" x14ac:dyDescent="0.25">
      <c r="A19" s="82">
        <v>3</v>
      </c>
      <c r="B19" s="54" t="s">
        <v>184</v>
      </c>
      <c r="C19" s="26" t="s">
        <v>5</v>
      </c>
      <c r="D19" s="27" t="s">
        <v>286</v>
      </c>
    </row>
    <row r="20" spans="1:4" x14ac:dyDescent="0.25">
      <c r="A20" s="83"/>
      <c r="B20" s="7" t="s">
        <v>185</v>
      </c>
      <c r="C20" s="5" t="s">
        <v>5</v>
      </c>
      <c r="D20" s="28">
        <v>3849011544</v>
      </c>
    </row>
    <row r="21" spans="1:4" x14ac:dyDescent="0.25">
      <c r="A21" s="83"/>
      <c r="B21" s="7" t="s">
        <v>101</v>
      </c>
      <c r="C21" s="5" t="s">
        <v>5</v>
      </c>
      <c r="D21" s="28" t="s">
        <v>287</v>
      </c>
    </row>
    <row r="22" spans="1:4" x14ac:dyDescent="0.25">
      <c r="A22" s="83"/>
      <c r="B22" s="7" t="s">
        <v>102</v>
      </c>
      <c r="C22" s="5" t="s">
        <v>5</v>
      </c>
      <c r="D22" s="42">
        <v>41640</v>
      </c>
    </row>
    <row r="23" spans="1:4" ht="16.5" thickBot="1" x14ac:dyDescent="0.3">
      <c r="A23" s="84"/>
      <c r="B23" s="44" t="s">
        <v>103</v>
      </c>
      <c r="C23" s="30" t="s">
        <v>13</v>
      </c>
      <c r="D23" s="31">
        <v>400</v>
      </c>
    </row>
    <row r="24" spans="1:4" x14ac:dyDescent="0.25">
      <c r="A24" s="82">
        <v>4</v>
      </c>
      <c r="B24" s="54" t="s">
        <v>184</v>
      </c>
      <c r="C24" s="26" t="s">
        <v>5</v>
      </c>
      <c r="D24" s="27" t="s">
        <v>288</v>
      </c>
    </row>
    <row r="25" spans="1:4" x14ac:dyDescent="0.25">
      <c r="A25" s="83"/>
      <c r="B25" s="7" t="s">
        <v>185</v>
      </c>
      <c r="C25" s="5" t="s">
        <v>5</v>
      </c>
      <c r="D25" s="28">
        <v>7713076301</v>
      </c>
    </row>
    <row r="26" spans="1:4" x14ac:dyDescent="0.25">
      <c r="A26" s="83"/>
      <c r="B26" s="7" t="s">
        <v>101</v>
      </c>
      <c r="C26" s="5" t="s">
        <v>5</v>
      </c>
      <c r="D26" s="28" t="s">
        <v>291</v>
      </c>
    </row>
    <row r="27" spans="1:4" x14ac:dyDescent="0.25">
      <c r="A27" s="83"/>
      <c r="B27" s="7" t="s">
        <v>102</v>
      </c>
      <c r="C27" s="5" t="s">
        <v>5</v>
      </c>
      <c r="D27" s="42">
        <v>41640</v>
      </c>
    </row>
    <row r="28" spans="1:4" ht="16.5" thickBot="1" x14ac:dyDescent="0.3">
      <c r="A28" s="84"/>
      <c r="B28" s="44" t="s">
        <v>103</v>
      </c>
      <c r="C28" s="30" t="s">
        <v>13</v>
      </c>
      <c r="D28" s="31">
        <v>400</v>
      </c>
    </row>
    <row r="29" spans="1:4" x14ac:dyDescent="0.25">
      <c r="A29" s="82">
        <v>5</v>
      </c>
      <c r="B29" s="54" t="s">
        <v>184</v>
      </c>
      <c r="C29" s="26" t="s">
        <v>5</v>
      </c>
      <c r="D29" s="27" t="s">
        <v>289</v>
      </c>
    </row>
    <row r="30" spans="1:4" x14ac:dyDescent="0.25">
      <c r="A30" s="83"/>
      <c r="B30" s="7" t="s">
        <v>185</v>
      </c>
      <c r="C30" s="5" t="s">
        <v>5</v>
      </c>
      <c r="D30" s="28">
        <v>3849011544</v>
      </c>
    </row>
    <row r="31" spans="1:4" x14ac:dyDescent="0.25">
      <c r="A31" s="83"/>
      <c r="B31" s="7" t="s">
        <v>101</v>
      </c>
      <c r="C31" s="5" t="s">
        <v>5</v>
      </c>
      <c r="D31" s="28" t="s">
        <v>290</v>
      </c>
    </row>
    <row r="32" spans="1:4" x14ac:dyDescent="0.25">
      <c r="A32" s="83"/>
      <c r="B32" s="7" t="s">
        <v>102</v>
      </c>
      <c r="C32" s="5" t="s">
        <v>5</v>
      </c>
      <c r="D32" s="42">
        <v>41640</v>
      </c>
    </row>
    <row r="33" spans="1:4" ht="16.5" thickBot="1" x14ac:dyDescent="0.3">
      <c r="A33" s="84"/>
      <c r="B33" s="44" t="s">
        <v>103</v>
      </c>
      <c r="C33" s="30" t="s">
        <v>13</v>
      </c>
      <c r="D33" s="31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85" t="s">
        <v>109</v>
      </c>
      <c r="B1" s="85"/>
      <c r="C1" s="85"/>
      <c r="D1" s="85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4" ht="20.100000000000001" customHeight="1" x14ac:dyDescent="0.25">
      <c r="A5" s="81" t="s">
        <v>105</v>
      </c>
      <c r="B5" s="81"/>
      <c r="C5" s="81"/>
      <c r="D5" s="81"/>
    </row>
    <row r="6" spans="1:4" ht="20.100000000000001" customHeight="1" x14ac:dyDescent="0.25">
      <c r="A6" s="4" t="s">
        <v>9</v>
      </c>
      <c r="B6" s="3" t="s">
        <v>106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107</v>
      </c>
      <c r="C7" s="5" t="s">
        <v>13</v>
      </c>
      <c r="D7" s="5"/>
    </row>
    <row r="8" spans="1:4" ht="82.5" customHeight="1" x14ac:dyDescent="0.25">
      <c r="A8" s="4" t="s">
        <v>11</v>
      </c>
      <c r="B8" s="7" t="s">
        <v>108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27</v>
      </c>
      <c r="C9" s="5" t="s">
        <v>5</v>
      </c>
      <c r="D9" s="5"/>
    </row>
    <row r="10" spans="1:4" ht="198.75" customHeight="1" x14ac:dyDescent="0.25">
      <c r="B10" s="90" t="s">
        <v>268</v>
      </c>
      <c r="C10" s="90"/>
      <c r="D10" s="90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D4" sqref="D4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85" t="s">
        <v>112</v>
      </c>
      <c r="B1" s="85"/>
      <c r="C1" s="85"/>
      <c r="D1" s="85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0">
        <v>42460</v>
      </c>
    </row>
    <row r="5" spans="1:8" s="6" customFormat="1" ht="51" customHeight="1" x14ac:dyDescent="0.25">
      <c r="A5" s="4" t="s">
        <v>9</v>
      </c>
      <c r="B5" s="7" t="s">
        <v>110</v>
      </c>
      <c r="C5" s="5" t="s">
        <v>5</v>
      </c>
      <c r="D5" s="47" t="s">
        <v>292</v>
      </c>
    </row>
    <row r="6" spans="1:8" s="6" customFormat="1" ht="64.5" customHeight="1" x14ac:dyDescent="0.25">
      <c r="A6" s="4" t="s">
        <v>10</v>
      </c>
      <c r="B6" s="3" t="s">
        <v>111</v>
      </c>
      <c r="C6" s="5" t="s">
        <v>5</v>
      </c>
      <c r="D6" s="21" t="s">
        <v>211</v>
      </c>
    </row>
    <row r="8" spans="1:8" x14ac:dyDescent="0.25">
      <c r="H8" s="1" t="s">
        <v>280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2"/>
  <sheetViews>
    <sheetView tabSelected="1" view="pageLayout" zoomScaleNormal="100" workbookViewId="0">
      <selection activeCell="B56" sqref="B56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6.28515625" style="1" customWidth="1"/>
    <col min="4" max="4" width="20.85546875" style="1" customWidth="1"/>
    <col min="5" max="5" width="14.7109375" style="1" customWidth="1"/>
    <col min="6" max="6" width="14.5703125" style="1" customWidth="1"/>
    <col min="7" max="7" width="12.85546875" style="1" customWidth="1"/>
    <col min="8" max="16384" width="9.140625" style="1"/>
  </cols>
  <sheetData>
    <row r="1" spans="1:7" ht="15.75" customHeight="1" x14ac:dyDescent="0.25">
      <c r="E1" s="91" t="s">
        <v>341</v>
      </c>
      <c r="F1" s="91"/>
      <c r="G1" s="91"/>
    </row>
    <row r="2" spans="1:7" ht="18.75" x14ac:dyDescent="0.3">
      <c r="B2" s="92" t="s">
        <v>338</v>
      </c>
      <c r="C2" s="93"/>
      <c r="D2" s="93"/>
      <c r="E2" s="91"/>
      <c r="F2" s="91"/>
      <c r="G2" s="91"/>
    </row>
    <row r="3" spans="1:7" ht="18.75" x14ac:dyDescent="0.3">
      <c r="B3" s="94" t="s">
        <v>339</v>
      </c>
      <c r="C3" s="94"/>
      <c r="D3" s="94"/>
      <c r="E3" s="91"/>
      <c r="F3" s="91"/>
      <c r="G3" s="91"/>
    </row>
    <row r="4" spans="1:7" ht="63" customHeight="1" x14ac:dyDescent="0.25">
      <c r="E4" s="91"/>
      <c r="F4" s="91"/>
      <c r="G4" s="91"/>
    </row>
    <row r="5" spans="1:7" ht="38.25" customHeight="1" x14ac:dyDescent="0.25">
      <c r="A5" s="95" t="s">
        <v>340</v>
      </c>
      <c r="B5" s="95"/>
      <c r="C5" s="95"/>
      <c r="D5" s="95"/>
      <c r="E5" s="95"/>
    </row>
    <row r="6" spans="1:7" ht="35.25" customHeight="1" x14ac:dyDescent="0.25">
      <c r="A6" s="2" t="s">
        <v>0</v>
      </c>
      <c r="B6" s="17" t="s">
        <v>1</v>
      </c>
      <c r="C6" s="2" t="s">
        <v>2</v>
      </c>
      <c r="D6" s="2" t="s">
        <v>3</v>
      </c>
    </row>
    <row r="7" spans="1:7" s="6" customFormat="1" ht="20.100000000000001" customHeight="1" x14ac:dyDescent="0.25">
      <c r="A7" s="4">
        <v>1</v>
      </c>
      <c r="B7" s="18" t="s">
        <v>4</v>
      </c>
      <c r="C7" s="5" t="s">
        <v>5</v>
      </c>
      <c r="D7" s="48">
        <v>42460</v>
      </c>
    </row>
    <row r="8" spans="1:7" s="6" customFormat="1" ht="20.100000000000001" customHeight="1" x14ac:dyDescent="0.25">
      <c r="A8" s="4">
        <v>2</v>
      </c>
      <c r="B8" s="18" t="s">
        <v>113</v>
      </c>
      <c r="C8" s="5" t="s">
        <v>5</v>
      </c>
      <c r="D8" s="48">
        <v>42005</v>
      </c>
    </row>
    <row r="9" spans="1:7" s="6" customFormat="1" ht="20.100000000000001" customHeight="1" x14ac:dyDescent="0.25">
      <c r="A9" s="4">
        <v>3</v>
      </c>
      <c r="B9" s="18" t="s">
        <v>114</v>
      </c>
      <c r="C9" s="5" t="s">
        <v>5</v>
      </c>
      <c r="D9" s="48">
        <v>42369</v>
      </c>
    </row>
    <row r="10" spans="1:7" s="6" customFormat="1" ht="30" customHeight="1" x14ac:dyDescent="0.25">
      <c r="A10" s="77" t="s">
        <v>186</v>
      </c>
      <c r="B10" s="77"/>
      <c r="C10" s="77"/>
      <c r="D10" s="77"/>
    </row>
    <row r="11" spans="1:7" s="6" customFormat="1" ht="30" customHeight="1" x14ac:dyDescent="0.25">
      <c r="A11" s="4">
        <v>4</v>
      </c>
      <c r="B11" s="19" t="s">
        <v>115</v>
      </c>
      <c r="C11" s="5" t="s">
        <v>13</v>
      </c>
      <c r="D11" s="5"/>
    </row>
    <row r="12" spans="1:7" s="6" customFormat="1" ht="20.100000000000001" customHeight="1" x14ac:dyDescent="0.25">
      <c r="A12" s="4">
        <v>5</v>
      </c>
      <c r="B12" s="9" t="s">
        <v>125</v>
      </c>
      <c r="C12" s="5" t="s">
        <v>13</v>
      </c>
      <c r="D12" s="5">
        <v>0</v>
      </c>
    </row>
    <row r="13" spans="1:7" s="6" customFormat="1" ht="20.100000000000001" customHeight="1" x14ac:dyDescent="0.25">
      <c r="A13" s="4">
        <v>6</v>
      </c>
      <c r="B13" s="9" t="s">
        <v>126</v>
      </c>
      <c r="C13" s="5" t="s">
        <v>13</v>
      </c>
      <c r="D13" s="58">
        <v>56386.57</v>
      </c>
    </row>
    <row r="14" spans="1:7" s="6" customFormat="1" ht="33" customHeight="1" x14ac:dyDescent="0.25">
      <c r="A14" s="4">
        <v>7</v>
      </c>
      <c r="B14" s="19" t="s">
        <v>187</v>
      </c>
      <c r="C14" s="5" t="s">
        <v>13</v>
      </c>
      <c r="D14" s="49">
        <f>D15+D16</f>
        <v>367510.97718020005</v>
      </c>
    </row>
    <row r="15" spans="1:7" s="6" customFormat="1" ht="20.100000000000001" customHeight="1" x14ac:dyDescent="0.25">
      <c r="A15" s="4">
        <v>8</v>
      </c>
      <c r="B15" s="9" t="s">
        <v>127</v>
      </c>
      <c r="C15" s="5" t="s">
        <v>13</v>
      </c>
      <c r="D15" s="49">
        <v>186685.2</v>
      </c>
    </row>
    <row r="16" spans="1:7" s="6" customFormat="1" ht="20.100000000000001" customHeight="1" x14ac:dyDescent="0.25">
      <c r="A16" s="4">
        <v>9</v>
      </c>
      <c r="B16" s="9" t="s">
        <v>128</v>
      </c>
      <c r="C16" s="5" t="s">
        <v>13</v>
      </c>
      <c r="D16" s="49">
        <v>180825.77718020001</v>
      </c>
    </row>
    <row r="17" spans="1:7" s="6" customFormat="1" ht="20.25" customHeight="1" x14ac:dyDescent="0.25">
      <c r="A17" s="4">
        <v>10</v>
      </c>
      <c r="B17" s="19" t="s">
        <v>116</v>
      </c>
      <c r="C17" s="5" t="s">
        <v>13</v>
      </c>
      <c r="D17" s="49"/>
    </row>
    <row r="18" spans="1:7" s="6" customFormat="1" ht="20.25" customHeight="1" x14ac:dyDescent="0.25">
      <c r="A18" s="4">
        <v>11</v>
      </c>
      <c r="B18" s="9" t="s">
        <v>188</v>
      </c>
      <c r="C18" s="5" t="s">
        <v>13</v>
      </c>
      <c r="D18" s="49">
        <v>250336.15</v>
      </c>
    </row>
    <row r="19" spans="1:7" s="6" customFormat="1" ht="20.25" customHeight="1" x14ac:dyDescent="0.25">
      <c r="A19" s="4">
        <v>12</v>
      </c>
      <c r="B19" s="9" t="s">
        <v>189</v>
      </c>
      <c r="C19" s="5" t="s">
        <v>13</v>
      </c>
      <c r="D19" s="5">
        <v>0</v>
      </c>
    </row>
    <row r="20" spans="1:7" s="6" customFormat="1" ht="20.100000000000001" customHeight="1" x14ac:dyDescent="0.25">
      <c r="A20" s="4">
        <v>13</v>
      </c>
      <c r="B20" s="9" t="s">
        <v>129</v>
      </c>
      <c r="C20" s="5" t="s">
        <v>13</v>
      </c>
      <c r="D20" s="5">
        <v>0</v>
      </c>
    </row>
    <row r="21" spans="1:7" s="6" customFormat="1" ht="30" customHeight="1" x14ac:dyDescent="0.25">
      <c r="A21" s="4">
        <v>14</v>
      </c>
      <c r="B21" s="9" t="s">
        <v>130</v>
      </c>
      <c r="C21" s="5" t="s">
        <v>13</v>
      </c>
      <c r="D21" s="5">
        <f>400*3*12</f>
        <v>14400</v>
      </c>
    </row>
    <row r="22" spans="1:7" s="6" customFormat="1" ht="20.100000000000001" customHeight="1" x14ac:dyDescent="0.25">
      <c r="A22" s="4">
        <v>15</v>
      </c>
      <c r="B22" s="9" t="s">
        <v>131</v>
      </c>
      <c r="C22" s="5" t="s">
        <v>13</v>
      </c>
      <c r="D22" s="5">
        <v>0</v>
      </c>
    </row>
    <row r="23" spans="1:7" s="6" customFormat="1" ht="20.100000000000001" customHeight="1" x14ac:dyDescent="0.25">
      <c r="A23" s="4">
        <v>16</v>
      </c>
      <c r="B23" s="19" t="s">
        <v>117</v>
      </c>
      <c r="C23" s="5" t="s">
        <v>13</v>
      </c>
      <c r="D23" s="49">
        <f>D18+D21</f>
        <v>264736.15000000002</v>
      </c>
    </row>
    <row r="24" spans="1:7" s="6" customFormat="1" ht="30" customHeight="1" x14ac:dyDescent="0.25">
      <c r="A24" s="4">
        <v>17</v>
      </c>
      <c r="B24" s="19" t="s">
        <v>118</v>
      </c>
      <c r="C24" s="5" t="s">
        <v>13</v>
      </c>
      <c r="D24" s="49"/>
    </row>
    <row r="25" spans="1:7" s="6" customFormat="1" ht="20.100000000000001" customHeight="1" x14ac:dyDescent="0.25">
      <c r="A25" s="4">
        <v>18</v>
      </c>
      <c r="B25" s="9" t="s">
        <v>123</v>
      </c>
      <c r="C25" s="5" t="s">
        <v>13</v>
      </c>
      <c r="D25" s="5"/>
    </row>
    <row r="26" spans="1:7" s="6" customFormat="1" ht="20.100000000000001" customHeight="1" x14ac:dyDescent="0.25">
      <c r="A26" s="4">
        <v>19</v>
      </c>
      <c r="B26" s="9" t="s">
        <v>124</v>
      </c>
      <c r="C26" s="5" t="s">
        <v>13</v>
      </c>
      <c r="D26" s="49">
        <v>64537.62</v>
      </c>
    </row>
    <row r="27" spans="1:7" x14ac:dyDescent="0.25">
      <c r="A27" s="96" t="s">
        <v>304</v>
      </c>
      <c r="B27" s="96"/>
      <c r="C27" s="96"/>
      <c r="D27" s="96"/>
      <c r="E27" s="6"/>
      <c r="F27" s="6"/>
      <c r="G27" s="6"/>
    </row>
    <row r="28" spans="1:7" ht="69.75" customHeight="1" x14ac:dyDescent="0.25">
      <c r="A28" s="60">
        <v>20</v>
      </c>
      <c r="B28" s="60" t="s">
        <v>305</v>
      </c>
      <c r="C28" s="60" t="s">
        <v>306</v>
      </c>
      <c r="D28" s="60" t="s">
        <v>307</v>
      </c>
      <c r="E28" s="6"/>
      <c r="F28" s="6"/>
      <c r="G28" s="6"/>
    </row>
    <row r="29" spans="1:7" x14ac:dyDescent="0.25">
      <c r="A29" s="60"/>
      <c r="B29" s="61" t="s">
        <v>308</v>
      </c>
      <c r="C29" s="60"/>
      <c r="D29" s="60"/>
      <c r="E29" s="6"/>
      <c r="F29" s="6"/>
      <c r="G29" s="6"/>
    </row>
    <row r="30" spans="1:7" ht="31.5" x14ac:dyDescent="0.25">
      <c r="A30" s="60"/>
      <c r="B30" s="61" t="s">
        <v>309</v>
      </c>
      <c r="C30" s="60"/>
      <c r="D30" s="62">
        <v>36493.458199999994</v>
      </c>
      <c r="E30" s="6"/>
      <c r="F30" s="6"/>
      <c r="G30" s="6"/>
    </row>
    <row r="31" spans="1:7" ht="31.5" x14ac:dyDescent="0.25">
      <c r="A31" s="62" t="s">
        <v>352</v>
      </c>
      <c r="B31" s="60" t="s">
        <v>310</v>
      </c>
      <c r="C31" s="60" t="s">
        <v>343</v>
      </c>
      <c r="D31" s="62">
        <f>2550*12</f>
        <v>30600</v>
      </c>
      <c r="E31" s="6"/>
      <c r="F31" s="6"/>
      <c r="G31" s="6"/>
    </row>
    <row r="32" spans="1:7" ht="31.5" x14ac:dyDescent="0.25">
      <c r="A32" s="62" t="s">
        <v>353</v>
      </c>
      <c r="B32" s="60" t="s">
        <v>311</v>
      </c>
      <c r="C32" s="60" t="s">
        <v>342</v>
      </c>
      <c r="D32" s="62">
        <f>1545*12</f>
        <v>18540</v>
      </c>
      <c r="E32" s="6"/>
      <c r="F32" s="6"/>
      <c r="G32" s="6"/>
    </row>
    <row r="33" spans="1:7" x14ac:dyDescent="0.25">
      <c r="A33" s="62" t="s">
        <v>354</v>
      </c>
      <c r="B33" s="60" t="s">
        <v>312</v>
      </c>
      <c r="C33" s="60"/>
      <c r="D33" s="62">
        <v>2801.35</v>
      </c>
      <c r="E33" s="6"/>
      <c r="F33" s="6"/>
      <c r="G33" s="6"/>
    </row>
    <row r="34" spans="1:7" x14ac:dyDescent="0.25">
      <c r="A34" s="62" t="s">
        <v>355</v>
      </c>
      <c r="B34" s="63" t="s">
        <v>313</v>
      </c>
      <c r="C34" s="63" t="s">
        <v>271</v>
      </c>
      <c r="D34" s="62">
        <v>9621.4680000000008</v>
      </c>
      <c r="E34" s="6"/>
      <c r="F34" s="6"/>
      <c r="G34" s="6"/>
    </row>
    <row r="35" spans="1:7" ht="63" x14ac:dyDescent="0.25">
      <c r="A35" s="62" t="s">
        <v>356</v>
      </c>
      <c r="B35" s="63" t="s">
        <v>314</v>
      </c>
      <c r="C35" s="63" t="s">
        <v>315</v>
      </c>
      <c r="D35" s="64">
        <v>19386.48</v>
      </c>
      <c r="E35" s="6"/>
      <c r="F35" s="6"/>
      <c r="G35" s="6"/>
    </row>
    <row r="36" spans="1:7" ht="47.25" x14ac:dyDescent="0.25">
      <c r="A36" s="62" t="s">
        <v>357</v>
      </c>
      <c r="B36" s="63" t="s">
        <v>316</v>
      </c>
      <c r="C36" s="63" t="s">
        <v>252</v>
      </c>
      <c r="D36" s="64">
        <v>4882.5599999999995</v>
      </c>
      <c r="E36" s="6"/>
      <c r="F36" s="6"/>
      <c r="G36" s="6"/>
    </row>
    <row r="37" spans="1:7" ht="94.5" x14ac:dyDescent="0.25">
      <c r="A37" s="62" t="s">
        <v>358</v>
      </c>
      <c r="B37" s="63" t="s">
        <v>317</v>
      </c>
      <c r="C37" s="63" t="s">
        <v>252</v>
      </c>
      <c r="D37" s="64">
        <v>22258.620000000003</v>
      </c>
      <c r="E37" s="6"/>
      <c r="F37" s="6"/>
      <c r="G37" s="6"/>
    </row>
    <row r="38" spans="1:7" ht="47.25" x14ac:dyDescent="0.25">
      <c r="A38" s="62" t="s">
        <v>359</v>
      </c>
      <c r="B38" s="60" t="s">
        <v>318</v>
      </c>
      <c r="C38" s="60" t="s">
        <v>319</v>
      </c>
      <c r="D38" s="62">
        <v>2380</v>
      </c>
      <c r="E38" s="6"/>
      <c r="F38" s="6"/>
      <c r="G38" s="6"/>
    </row>
    <row r="39" spans="1:7" x14ac:dyDescent="0.25">
      <c r="A39" s="62" t="s">
        <v>360</v>
      </c>
      <c r="B39" s="63" t="s">
        <v>320</v>
      </c>
      <c r="C39" s="63" t="s">
        <v>321</v>
      </c>
      <c r="D39" s="64">
        <v>1437.11</v>
      </c>
      <c r="E39" s="6"/>
      <c r="F39" s="6"/>
      <c r="G39" s="6"/>
    </row>
    <row r="40" spans="1:7" ht="37.5" customHeight="1" x14ac:dyDescent="0.25">
      <c r="A40" s="62" t="s">
        <v>361</v>
      </c>
      <c r="B40" s="65" t="s">
        <v>322</v>
      </c>
      <c r="C40" s="60" t="s">
        <v>323</v>
      </c>
      <c r="D40" s="62">
        <f>130*3</f>
        <v>390</v>
      </c>
      <c r="E40" s="6"/>
      <c r="F40" s="6"/>
      <c r="G40" s="6"/>
    </row>
    <row r="41" spans="1:7" ht="47.25" x14ac:dyDescent="0.25">
      <c r="A41" s="62" t="s">
        <v>362</v>
      </c>
      <c r="B41" s="66" t="s">
        <v>324</v>
      </c>
      <c r="C41" s="60"/>
      <c r="D41" s="62">
        <v>7781.2</v>
      </c>
      <c r="E41" s="6"/>
      <c r="F41" s="6"/>
      <c r="G41" s="6"/>
    </row>
    <row r="42" spans="1:7" ht="47.25" x14ac:dyDescent="0.25">
      <c r="A42" s="62" t="s">
        <v>363</v>
      </c>
      <c r="B42" s="65" t="s">
        <v>325</v>
      </c>
      <c r="C42" s="63" t="s">
        <v>344</v>
      </c>
      <c r="D42" s="64">
        <f>350*2</f>
        <v>700</v>
      </c>
      <c r="E42" s="6"/>
      <c r="F42" s="6"/>
      <c r="G42" s="6"/>
    </row>
    <row r="43" spans="1:7" ht="22.5" customHeight="1" x14ac:dyDescent="0.25">
      <c r="A43" s="62" t="s">
        <v>364</v>
      </c>
      <c r="B43" s="66" t="s">
        <v>326</v>
      </c>
      <c r="C43" s="63"/>
      <c r="D43" s="64">
        <v>305</v>
      </c>
      <c r="E43" s="6"/>
      <c r="F43" s="6"/>
      <c r="G43" s="6"/>
    </row>
    <row r="44" spans="1:7" ht="23.25" customHeight="1" x14ac:dyDescent="0.25">
      <c r="A44" s="62" t="s">
        <v>365</v>
      </c>
      <c r="B44" s="60" t="s">
        <v>327</v>
      </c>
      <c r="C44" s="60" t="s">
        <v>345</v>
      </c>
      <c r="D44" s="60">
        <v>2000</v>
      </c>
      <c r="E44" s="6"/>
      <c r="F44" s="6"/>
      <c r="G44" s="6"/>
    </row>
    <row r="45" spans="1:7" ht="57.75" customHeight="1" x14ac:dyDescent="0.25">
      <c r="A45" s="62" t="s">
        <v>366</v>
      </c>
      <c r="B45" s="60" t="s">
        <v>346</v>
      </c>
      <c r="C45" s="63" t="s">
        <v>347</v>
      </c>
      <c r="D45" s="64">
        <f>195*3</f>
        <v>585</v>
      </c>
      <c r="E45" s="6"/>
      <c r="F45" s="6"/>
      <c r="G45" s="6"/>
    </row>
    <row r="46" spans="1:7" ht="35.25" customHeight="1" x14ac:dyDescent="0.25">
      <c r="A46" s="62" t="s">
        <v>367</v>
      </c>
      <c r="B46" s="60" t="s">
        <v>348</v>
      </c>
      <c r="C46" s="63"/>
      <c r="D46" s="64">
        <v>608.75</v>
      </c>
      <c r="E46" s="6"/>
      <c r="F46" s="6"/>
      <c r="G46" s="6"/>
    </row>
    <row r="47" spans="1:7" ht="39" customHeight="1" x14ac:dyDescent="0.25">
      <c r="A47" s="62" t="s">
        <v>368</v>
      </c>
      <c r="B47" s="60" t="s">
        <v>349</v>
      </c>
      <c r="C47" s="63"/>
      <c r="D47" s="64">
        <v>897</v>
      </c>
      <c r="E47" s="6"/>
      <c r="F47" s="6"/>
      <c r="G47" s="6"/>
    </row>
    <row r="48" spans="1:7" ht="35.25" customHeight="1" x14ac:dyDescent="0.25">
      <c r="A48" s="62" t="s">
        <v>369</v>
      </c>
      <c r="B48" s="60" t="s">
        <v>351</v>
      </c>
      <c r="C48" s="63"/>
      <c r="D48" s="64">
        <v>497</v>
      </c>
      <c r="E48" s="6"/>
      <c r="F48" s="6"/>
      <c r="G48" s="6"/>
    </row>
    <row r="49" spans="1:7" ht="34.5" customHeight="1" x14ac:dyDescent="0.25">
      <c r="A49" s="62" t="s">
        <v>370</v>
      </c>
      <c r="B49" s="60" t="s">
        <v>350</v>
      </c>
      <c r="C49" s="63"/>
      <c r="D49" s="64">
        <f>187+341</f>
        <v>528</v>
      </c>
      <c r="E49" s="6"/>
      <c r="F49" s="6"/>
      <c r="G49" s="6"/>
    </row>
    <row r="50" spans="1:7" ht="35.25" customHeight="1" x14ac:dyDescent="0.25">
      <c r="A50" s="109" t="s">
        <v>371</v>
      </c>
      <c r="B50" s="67" t="s">
        <v>328</v>
      </c>
      <c r="C50" s="68">
        <v>0.1</v>
      </c>
      <c r="D50" s="64">
        <f>0.1*SUM(D31:D49)</f>
        <v>12619.953800000001</v>
      </c>
      <c r="E50" s="6"/>
      <c r="F50" s="6"/>
      <c r="G50" s="6"/>
    </row>
    <row r="51" spans="1:7" ht="47.25" x14ac:dyDescent="0.25">
      <c r="A51" s="62" t="s">
        <v>372</v>
      </c>
      <c r="B51" s="106" t="s">
        <v>329</v>
      </c>
      <c r="C51" s="107"/>
      <c r="D51" s="108">
        <f>SUM(D30:D50)</f>
        <v>175312.94999999998</v>
      </c>
      <c r="E51" s="6"/>
      <c r="F51" s="6"/>
      <c r="G51" s="6"/>
    </row>
    <row r="52" spans="1:7" ht="47.25" x14ac:dyDescent="0.25">
      <c r="A52" s="62" t="s">
        <v>391</v>
      </c>
      <c r="B52" s="106" t="s">
        <v>330</v>
      </c>
      <c r="C52" s="110"/>
      <c r="D52" s="105">
        <f>D51-D30</f>
        <v>138819.49179999999</v>
      </c>
      <c r="E52" s="6"/>
      <c r="F52" s="6"/>
      <c r="G52" s="6"/>
    </row>
    <row r="53" spans="1:7" ht="47.25" x14ac:dyDescent="0.25">
      <c r="A53" s="62" t="s">
        <v>392</v>
      </c>
      <c r="B53" s="69" t="s">
        <v>331</v>
      </c>
      <c r="C53" s="60"/>
      <c r="D53" s="62"/>
      <c r="E53" s="6"/>
      <c r="F53" s="6"/>
      <c r="G53" s="6"/>
    </row>
    <row r="54" spans="1:7" ht="47.25" x14ac:dyDescent="0.25">
      <c r="A54" s="62" t="s">
        <v>393</v>
      </c>
      <c r="B54" s="61" t="s">
        <v>332</v>
      </c>
      <c r="C54" s="60"/>
      <c r="D54" s="62">
        <v>-167393.02899999998</v>
      </c>
      <c r="E54" s="6"/>
      <c r="F54" s="6"/>
      <c r="G54" s="6"/>
    </row>
    <row r="55" spans="1:7" ht="47.25" x14ac:dyDescent="0.25">
      <c r="A55" s="62" t="s">
        <v>394</v>
      </c>
      <c r="B55" s="60" t="s">
        <v>375</v>
      </c>
      <c r="C55" s="60"/>
      <c r="D55" s="62" t="s">
        <v>377</v>
      </c>
      <c r="E55" s="6"/>
      <c r="F55" s="6"/>
      <c r="G55" s="6"/>
    </row>
    <row r="56" spans="1:7" ht="35.25" customHeight="1" x14ac:dyDescent="0.25">
      <c r="A56" s="62" t="s">
        <v>395</v>
      </c>
      <c r="B56" s="63" t="s">
        <v>373</v>
      </c>
      <c r="C56" s="60" t="s">
        <v>376</v>
      </c>
      <c r="D56" s="62">
        <f>D62*5</f>
        <v>7265</v>
      </c>
      <c r="E56" s="6"/>
      <c r="F56" s="6"/>
      <c r="G56" s="6"/>
    </row>
    <row r="57" spans="1:7" ht="25.5" customHeight="1" x14ac:dyDescent="0.25">
      <c r="A57" s="62" t="s">
        <v>396</v>
      </c>
      <c r="B57" s="60" t="s">
        <v>378</v>
      </c>
      <c r="C57" s="63" t="s">
        <v>379</v>
      </c>
      <c r="D57" s="64">
        <v>389</v>
      </c>
      <c r="E57" s="6"/>
      <c r="F57" s="6"/>
      <c r="G57" s="6"/>
    </row>
    <row r="58" spans="1:7" ht="31.5" customHeight="1" x14ac:dyDescent="0.25">
      <c r="A58" s="62" t="s">
        <v>397</v>
      </c>
      <c r="B58" s="60" t="s">
        <v>380</v>
      </c>
      <c r="C58" s="60"/>
      <c r="D58" s="62">
        <v>49661.99</v>
      </c>
      <c r="E58" s="6"/>
      <c r="F58" s="6"/>
      <c r="G58" s="6"/>
    </row>
    <row r="59" spans="1:7" ht="26.25" customHeight="1" x14ac:dyDescent="0.25">
      <c r="A59" s="62" t="s">
        <v>398</v>
      </c>
      <c r="B59" s="60" t="s">
        <v>381</v>
      </c>
      <c r="C59" s="60" t="s">
        <v>382</v>
      </c>
      <c r="D59" s="62">
        <v>236.5</v>
      </c>
      <c r="E59" s="6"/>
      <c r="F59" s="6"/>
      <c r="G59" s="6"/>
    </row>
    <row r="60" spans="1:7" ht="28.5" customHeight="1" x14ac:dyDescent="0.25">
      <c r="A60" s="62" t="s">
        <v>399</v>
      </c>
      <c r="B60" s="60" t="s">
        <v>383</v>
      </c>
      <c r="C60" s="60" t="s">
        <v>384</v>
      </c>
      <c r="D60" s="62">
        <v>1117</v>
      </c>
      <c r="E60" s="6"/>
      <c r="F60" s="6"/>
      <c r="G60" s="6"/>
    </row>
    <row r="61" spans="1:7" ht="27" customHeight="1" x14ac:dyDescent="0.25">
      <c r="A61" s="62" t="s">
        <v>400</v>
      </c>
      <c r="B61" s="60" t="s">
        <v>385</v>
      </c>
      <c r="C61" s="60" t="s">
        <v>386</v>
      </c>
      <c r="D61" s="62">
        <v>7456</v>
      </c>
      <c r="E61" s="6"/>
      <c r="F61" s="6"/>
      <c r="G61" s="6"/>
    </row>
    <row r="62" spans="1:7" ht="35.25" customHeight="1" x14ac:dyDescent="0.25">
      <c r="A62" s="62" t="s">
        <v>401</v>
      </c>
      <c r="B62" s="60" t="s">
        <v>387</v>
      </c>
      <c r="C62" s="60" t="s">
        <v>388</v>
      </c>
      <c r="D62" s="62">
        <v>1453</v>
      </c>
      <c r="E62" s="6"/>
      <c r="F62" s="6"/>
      <c r="G62" s="6"/>
    </row>
    <row r="63" spans="1:7" ht="36" customHeight="1" x14ac:dyDescent="0.25">
      <c r="A63" s="62" t="s">
        <v>402</v>
      </c>
      <c r="B63" s="60" t="s">
        <v>389</v>
      </c>
      <c r="C63" s="60" t="s">
        <v>390</v>
      </c>
      <c r="D63" s="62">
        <f>138.25*10</f>
        <v>1382.5</v>
      </c>
      <c r="E63" s="6"/>
      <c r="F63" s="6"/>
      <c r="G63" s="6"/>
    </row>
    <row r="64" spans="1:7" ht="30.75" customHeight="1" x14ac:dyDescent="0.25">
      <c r="A64" s="62" t="s">
        <v>403</v>
      </c>
      <c r="B64" s="111" t="s">
        <v>373</v>
      </c>
      <c r="C64" s="112" t="s">
        <v>374</v>
      </c>
      <c r="D64" s="113">
        <v>465</v>
      </c>
      <c r="E64" s="6"/>
      <c r="F64" s="6"/>
      <c r="G64" s="6"/>
    </row>
    <row r="65" spans="1:7" ht="30.75" customHeight="1" x14ac:dyDescent="0.25">
      <c r="A65" s="62" t="s">
        <v>404</v>
      </c>
      <c r="B65" s="67" t="s">
        <v>328</v>
      </c>
      <c r="C65" s="68">
        <v>0.1</v>
      </c>
      <c r="D65" s="64">
        <f>0.1*SUM(D55:D64)</f>
        <v>6942.5989999999993</v>
      </c>
      <c r="E65" s="6"/>
      <c r="F65" s="6"/>
      <c r="G65" s="6"/>
    </row>
    <row r="66" spans="1:7" ht="47.25" x14ac:dyDescent="0.25">
      <c r="A66" s="62" t="s">
        <v>405</v>
      </c>
      <c r="B66" s="106" t="s">
        <v>333</v>
      </c>
      <c r="C66" s="110"/>
      <c r="D66" s="105">
        <f>SUM(D55:D65)</f>
        <v>76368.588999999993</v>
      </c>
      <c r="E66" s="6"/>
      <c r="F66" s="6"/>
      <c r="G66" s="6"/>
    </row>
    <row r="67" spans="1:7" ht="47.25" x14ac:dyDescent="0.25">
      <c r="A67" s="62" t="s">
        <v>406</v>
      </c>
      <c r="B67" s="106" t="s">
        <v>334</v>
      </c>
      <c r="C67" s="110"/>
      <c r="D67" s="105">
        <f>D66+167393.03</f>
        <v>243761.61900000001</v>
      </c>
      <c r="E67" s="6"/>
      <c r="F67" s="6"/>
      <c r="G67" s="6"/>
    </row>
    <row r="68" spans="1:7" ht="60.75" customHeight="1" x14ac:dyDescent="0.25">
      <c r="A68" s="62" t="s">
        <v>407</v>
      </c>
      <c r="B68" s="70" t="s">
        <v>335</v>
      </c>
      <c r="C68" s="71"/>
      <c r="D68" s="72">
        <f>D67+D52</f>
        <v>382581.11080000002</v>
      </c>
      <c r="E68" s="6"/>
      <c r="F68" s="6"/>
      <c r="G68" s="6"/>
    </row>
    <row r="69" spans="1:7" x14ac:dyDescent="0.25">
      <c r="A69" s="97" t="s">
        <v>190</v>
      </c>
      <c r="B69" s="97"/>
      <c r="C69" s="97"/>
      <c r="D69" s="97"/>
    </row>
    <row r="70" spans="1:7" x14ac:dyDescent="0.25">
      <c r="A70" s="23" t="s">
        <v>162</v>
      </c>
      <c r="B70" s="73" t="s">
        <v>191</v>
      </c>
      <c r="C70" s="23" t="s">
        <v>6</v>
      </c>
      <c r="D70" s="60">
        <v>0</v>
      </c>
    </row>
    <row r="71" spans="1:7" x14ac:dyDescent="0.25">
      <c r="A71" s="23" t="s">
        <v>166</v>
      </c>
      <c r="B71" s="73" t="s">
        <v>192</v>
      </c>
      <c r="C71" s="23" t="s">
        <v>6</v>
      </c>
      <c r="D71" s="60">
        <v>0</v>
      </c>
    </row>
    <row r="72" spans="1:7" ht="31.5" x14ac:dyDescent="0.25">
      <c r="A72" s="23" t="s">
        <v>167</v>
      </c>
      <c r="B72" s="73" t="s">
        <v>193</v>
      </c>
      <c r="C72" s="23" t="s">
        <v>6</v>
      </c>
      <c r="D72" s="60">
        <v>0</v>
      </c>
    </row>
    <row r="73" spans="1:7" x14ac:dyDescent="0.25">
      <c r="A73" s="23" t="s">
        <v>168</v>
      </c>
      <c r="B73" s="73" t="s">
        <v>194</v>
      </c>
      <c r="C73" s="23" t="s">
        <v>13</v>
      </c>
      <c r="D73" s="60">
        <v>0</v>
      </c>
    </row>
    <row r="74" spans="1:7" x14ac:dyDescent="0.25">
      <c r="A74" s="98" t="s">
        <v>119</v>
      </c>
      <c r="B74" s="98"/>
      <c r="C74" s="98"/>
      <c r="D74" s="98"/>
    </row>
    <row r="75" spans="1:7" ht="31.5" x14ac:dyDescent="0.25">
      <c r="A75" s="23" t="s">
        <v>169</v>
      </c>
      <c r="B75" s="74" t="s">
        <v>120</v>
      </c>
      <c r="C75" s="23" t="s">
        <v>13</v>
      </c>
      <c r="D75" s="62"/>
    </row>
    <row r="76" spans="1:7" x14ac:dyDescent="0.25">
      <c r="A76" s="23" t="s">
        <v>170</v>
      </c>
      <c r="B76" s="73" t="s">
        <v>125</v>
      </c>
      <c r="C76" s="23" t="s">
        <v>13</v>
      </c>
      <c r="D76" s="62">
        <v>0</v>
      </c>
    </row>
    <row r="77" spans="1:7" x14ac:dyDescent="0.25">
      <c r="A77" s="23" t="s">
        <v>171</v>
      </c>
      <c r="B77" s="73" t="s">
        <v>126</v>
      </c>
      <c r="C77" s="23" t="s">
        <v>13</v>
      </c>
      <c r="D77" s="62">
        <v>125867.12</v>
      </c>
    </row>
    <row r="78" spans="1:7" ht="31.5" x14ac:dyDescent="0.25">
      <c r="A78" s="23" t="s">
        <v>172</v>
      </c>
      <c r="B78" s="74" t="s">
        <v>121</v>
      </c>
      <c r="C78" s="23" t="s">
        <v>13</v>
      </c>
      <c r="D78" s="62"/>
    </row>
    <row r="79" spans="1:7" x14ac:dyDescent="0.25">
      <c r="A79" s="23" t="s">
        <v>195</v>
      </c>
      <c r="B79" s="73" t="s">
        <v>125</v>
      </c>
      <c r="C79" s="23" t="s">
        <v>13</v>
      </c>
      <c r="D79" s="62">
        <v>0</v>
      </c>
    </row>
    <row r="80" spans="1:7" x14ac:dyDescent="0.25">
      <c r="A80" s="23" t="s">
        <v>196</v>
      </c>
      <c r="B80" s="73" t="s">
        <v>126</v>
      </c>
      <c r="C80" s="23" t="s">
        <v>13</v>
      </c>
      <c r="D80" s="62">
        <v>142627.28</v>
      </c>
    </row>
    <row r="81" spans="1:7" x14ac:dyDescent="0.25">
      <c r="A81" s="98" t="s">
        <v>197</v>
      </c>
      <c r="B81" s="98"/>
      <c r="C81" s="98"/>
      <c r="D81" s="98"/>
    </row>
    <row r="82" spans="1:7" ht="47.25" x14ac:dyDescent="0.25">
      <c r="A82" s="99" t="s">
        <v>198</v>
      </c>
      <c r="B82" s="74" t="s">
        <v>91</v>
      </c>
      <c r="C82" s="23" t="s">
        <v>5</v>
      </c>
      <c r="D82" s="60" t="s">
        <v>264</v>
      </c>
      <c r="E82" s="8" t="s">
        <v>254</v>
      </c>
      <c r="F82" s="8" t="s">
        <v>259</v>
      </c>
      <c r="G82" s="8" t="s">
        <v>262</v>
      </c>
    </row>
    <row r="83" spans="1:7" x14ac:dyDescent="0.25">
      <c r="A83" s="100"/>
      <c r="B83" s="74" t="s">
        <v>59</v>
      </c>
      <c r="C83" s="23" t="s">
        <v>5</v>
      </c>
      <c r="D83" s="60" t="s">
        <v>249</v>
      </c>
      <c r="E83" s="8" t="s">
        <v>249</v>
      </c>
      <c r="F83" s="8" t="s">
        <v>249</v>
      </c>
      <c r="G83" s="8" t="s">
        <v>263</v>
      </c>
    </row>
    <row r="84" spans="1:7" x14ac:dyDescent="0.25">
      <c r="A84" s="100"/>
      <c r="B84" s="74" t="s">
        <v>122</v>
      </c>
      <c r="C84" s="23" t="s">
        <v>98</v>
      </c>
      <c r="D84" s="60">
        <f>2950.567+1864.296</f>
        <v>4814.8630000000003</v>
      </c>
      <c r="E84" s="8">
        <v>2950.567</v>
      </c>
      <c r="F84" s="8">
        <v>1366.0619999999999</v>
      </c>
      <c r="G84" s="8">
        <v>367.642</v>
      </c>
    </row>
    <row r="85" spans="1:7" x14ac:dyDescent="0.25">
      <c r="A85" s="100"/>
      <c r="B85" s="74" t="s">
        <v>199</v>
      </c>
      <c r="C85" s="23" t="s">
        <v>13</v>
      </c>
      <c r="D85" s="75">
        <f>33674.49+21271.67</f>
        <v>54946.159999999996</v>
      </c>
      <c r="E85" s="57">
        <v>31443.01</v>
      </c>
      <c r="F85" s="57">
        <f>20415+78813.9</f>
        <v>99228.9</v>
      </c>
      <c r="G85" s="57">
        <v>405984.35</v>
      </c>
    </row>
    <row r="86" spans="1:7" x14ac:dyDescent="0.25">
      <c r="A86" s="100"/>
      <c r="B86" s="73" t="s">
        <v>200</v>
      </c>
      <c r="C86" s="23" t="s">
        <v>13</v>
      </c>
      <c r="D86" s="76">
        <f>31857.44+20141.31</f>
        <v>51998.75</v>
      </c>
      <c r="E86" s="58">
        <v>29831.17</v>
      </c>
      <c r="F86" s="58">
        <f>19195.1+74070.91</f>
        <v>93266.010000000009</v>
      </c>
      <c r="G86" s="58">
        <v>332603.05</v>
      </c>
    </row>
    <row r="87" spans="1:7" x14ac:dyDescent="0.25">
      <c r="A87" s="100"/>
      <c r="B87" s="73" t="s">
        <v>201</v>
      </c>
      <c r="C87" s="23" t="s">
        <v>13</v>
      </c>
      <c r="D87" s="76">
        <f>D85-D86</f>
        <v>2947.4099999999962</v>
      </c>
      <c r="E87" s="58">
        <f>E85-E86</f>
        <v>1611.8400000000001</v>
      </c>
      <c r="F87" s="58">
        <f t="shared" ref="F87:G87" si="0">F85-F86</f>
        <v>5962.8899999999849</v>
      </c>
      <c r="G87" s="58">
        <f t="shared" si="0"/>
        <v>73381.299999999988</v>
      </c>
    </row>
    <row r="88" spans="1:7" ht="31.5" x14ac:dyDescent="0.25">
      <c r="A88" s="100"/>
      <c r="B88" s="73" t="s">
        <v>204</v>
      </c>
      <c r="C88" s="23" t="s">
        <v>13</v>
      </c>
      <c r="D88" s="75">
        <f>33674.49+21271.67</f>
        <v>54946.159999999996</v>
      </c>
      <c r="E88" s="57">
        <v>31443.01</v>
      </c>
      <c r="F88" s="57">
        <f>20415+78813.9</f>
        <v>99228.9</v>
      </c>
      <c r="G88" s="57">
        <v>405984.35</v>
      </c>
    </row>
    <row r="89" spans="1:7" ht="31.5" x14ac:dyDescent="0.25">
      <c r="A89" s="100"/>
      <c r="B89" s="73" t="s">
        <v>203</v>
      </c>
      <c r="C89" s="23" t="s">
        <v>13</v>
      </c>
      <c r="D89" s="76">
        <f>31857.44+20141.31</f>
        <v>51998.75</v>
      </c>
      <c r="E89" s="58">
        <v>29831.17</v>
      </c>
      <c r="F89" s="58">
        <f>19195.1+74070.91</f>
        <v>93266.010000000009</v>
      </c>
      <c r="G89" s="58">
        <v>332603.05</v>
      </c>
    </row>
    <row r="90" spans="1:7" ht="31.5" x14ac:dyDescent="0.25">
      <c r="A90" s="100"/>
      <c r="B90" s="73" t="s">
        <v>202</v>
      </c>
      <c r="C90" s="23" t="s">
        <v>13</v>
      </c>
      <c r="D90" s="76">
        <f>D88-D89</f>
        <v>2947.4099999999962</v>
      </c>
      <c r="E90" s="58">
        <f>E88-E89</f>
        <v>1611.8400000000001</v>
      </c>
      <c r="F90" s="58">
        <f t="shared" ref="F90:G90" si="1">F88-F89</f>
        <v>5962.8899999999849</v>
      </c>
      <c r="G90" s="58">
        <f t="shared" si="1"/>
        <v>73381.299999999988</v>
      </c>
    </row>
    <row r="91" spans="1:7" ht="47.25" x14ac:dyDescent="0.25">
      <c r="A91" s="101"/>
      <c r="B91" s="74" t="s">
        <v>205</v>
      </c>
      <c r="C91" s="23" t="s">
        <v>13</v>
      </c>
      <c r="D91" s="75">
        <v>0</v>
      </c>
      <c r="E91" s="8">
        <v>0</v>
      </c>
      <c r="F91" s="8">
        <v>0</v>
      </c>
      <c r="G91" s="8">
        <v>0</v>
      </c>
    </row>
    <row r="92" spans="1:7" x14ac:dyDescent="0.25">
      <c r="A92" s="102" t="s">
        <v>206</v>
      </c>
      <c r="B92" s="103"/>
      <c r="C92" s="103"/>
      <c r="D92" s="104"/>
    </row>
    <row r="93" spans="1:7" x14ac:dyDescent="0.25">
      <c r="A93" s="23">
        <v>35</v>
      </c>
      <c r="B93" s="73" t="s">
        <v>191</v>
      </c>
      <c r="C93" s="23" t="s">
        <v>6</v>
      </c>
      <c r="D93" s="76">
        <v>0</v>
      </c>
    </row>
    <row r="94" spans="1:7" x14ac:dyDescent="0.25">
      <c r="A94" s="23">
        <v>36</v>
      </c>
      <c r="B94" s="73" t="s">
        <v>192</v>
      </c>
      <c r="C94" s="23" t="s">
        <v>6</v>
      </c>
      <c r="D94" s="60">
        <v>0</v>
      </c>
    </row>
    <row r="95" spans="1:7" ht="31.5" x14ac:dyDescent="0.25">
      <c r="A95" s="23">
        <v>37</v>
      </c>
      <c r="B95" s="73" t="s">
        <v>193</v>
      </c>
      <c r="C95" s="23" t="s">
        <v>6</v>
      </c>
      <c r="D95" s="22">
        <v>0</v>
      </c>
    </row>
    <row r="96" spans="1:7" x14ac:dyDescent="0.25">
      <c r="A96" s="23">
        <v>38</v>
      </c>
      <c r="B96" s="73" t="s">
        <v>194</v>
      </c>
      <c r="C96" s="23" t="s">
        <v>13</v>
      </c>
      <c r="D96" s="60">
        <v>0</v>
      </c>
    </row>
    <row r="97" spans="1:4" x14ac:dyDescent="0.25">
      <c r="A97" s="102" t="s">
        <v>207</v>
      </c>
      <c r="B97" s="103"/>
      <c r="C97" s="103"/>
      <c r="D97" s="104"/>
    </row>
    <row r="98" spans="1:4" ht="31.5" x14ac:dyDescent="0.25">
      <c r="A98" s="23">
        <v>39</v>
      </c>
      <c r="B98" s="73" t="s">
        <v>208</v>
      </c>
      <c r="C98" s="23" t="s">
        <v>6</v>
      </c>
      <c r="D98" s="60">
        <v>0</v>
      </c>
    </row>
    <row r="99" spans="1:4" x14ac:dyDescent="0.25">
      <c r="A99" s="23">
        <v>40</v>
      </c>
      <c r="B99" s="73" t="s">
        <v>209</v>
      </c>
      <c r="C99" s="23" t="s">
        <v>6</v>
      </c>
      <c r="D99" s="60">
        <v>0</v>
      </c>
    </row>
    <row r="100" spans="1:4" ht="31.5" x14ac:dyDescent="0.25">
      <c r="A100" s="23">
        <v>41</v>
      </c>
      <c r="B100" s="73" t="s">
        <v>210</v>
      </c>
      <c r="C100" s="23" t="s">
        <v>13</v>
      </c>
      <c r="D100" s="22">
        <v>0</v>
      </c>
    </row>
    <row r="101" spans="1:4" x14ac:dyDescent="0.25">
      <c r="B101" s="1"/>
    </row>
    <row r="102" spans="1:4" x14ac:dyDescent="0.25">
      <c r="B102" s="1" t="s">
        <v>336</v>
      </c>
      <c r="D102" s="1" t="s">
        <v>337</v>
      </c>
    </row>
  </sheetData>
  <mergeCells count="12">
    <mergeCell ref="A97:D97"/>
    <mergeCell ref="A10:D10"/>
    <mergeCell ref="A69:D69"/>
    <mergeCell ref="A74:D74"/>
    <mergeCell ref="A81:D81"/>
    <mergeCell ref="A82:A91"/>
    <mergeCell ref="A92:D92"/>
    <mergeCell ref="E1:G4"/>
    <mergeCell ref="B2:D2"/>
    <mergeCell ref="B3:D3"/>
    <mergeCell ref="A5:E5"/>
    <mergeCell ref="A27:D27"/>
  </mergeCells>
  <pageMargins left="0.18" right="0.70866141732283472" top="0.31496062992125984" bottom="0.31496062992125984" header="0.31496062992125984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2016-04-05T09:37:36Z</dcterms:modified>
</cp:coreProperties>
</file>