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ои документы\сайт ук\файлы\бух_отчет2014\"/>
    </mc:Choice>
  </mc:AlternateContent>
  <bookViews>
    <workbookView xWindow="480" yWindow="135" windowWidth="18195" windowHeight="11760"/>
  </bookViews>
  <sheets>
    <sheet name="2014" sheetId="4" r:id="rId1"/>
  </sheets>
  <calcPr calcId="152511" refMode="R1C1"/>
</workbook>
</file>

<file path=xl/calcChain.xml><?xml version="1.0" encoding="utf-8"?>
<calcChain xmlns="http://schemas.openxmlformats.org/spreadsheetml/2006/main">
  <c r="L34" i="4" l="1"/>
  <c r="M34" i="4"/>
  <c r="K34" i="4"/>
  <c r="F68" i="4" l="1"/>
  <c r="C68" i="4"/>
  <c r="H67" i="4"/>
  <c r="N67" i="4" s="1"/>
  <c r="O67" i="4" s="1"/>
  <c r="H66" i="4"/>
  <c r="N66" i="4" s="1"/>
  <c r="O66" i="4" s="1"/>
  <c r="H65" i="4"/>
  <c r="N65" i="4" s="1"/>
  <c r="O65" i="4" s="1"/>
  <c r="H64" i="4"/>
  <c r="N64" i="4" s="1"/>
  <c r="O64" i="4" s="1"/>
  <c r="H63" i="4"/>
  <c r="N63" i="4" s="1"/>
  <c r="O63" i="4" s="1"/>
  <c r="H62" i="4"/>
  <c r="N62" i="4" s="1"/>
  <c r="O62" i="4" s="1"/>
  <c r="H61" i="4"/>
  <c r="N61" i="4" s="1"/>
  <c r="O61" i="4" s="1"/>
  <c r="H60" i="4"/>
  <c r="N60" i="4" s="1"/>
  <c r="O60" i="4" s="1"/>
  <c r="H59" i="4"/>
  <c r="N59" i="4" s="1"/>
  <c r="O59" i="4" s="1"/>
  <c r="H58" i="4"/>
  <c r="N58" i="4" s="1"/>
  <c r="O58" i="4" s="1"/>
  <c r="H57" i="4"/>
  <c r="N57" i="4" s="1"/>
  <c r="O57" i="4" s="1"/>
  <c r="B51" i="4"/>
  <c r="J34" i="4"/>
  <c r="D68" i="4" l="1"/>
  <c r="E68" i="4"/>
  <c r="H56" i="4"/>
  <c r="N56" i="4" l="1"/>
  <c r="O56" i="4" s="1"/>
  <c r="H68" i="4"/>
  <c r="N68" i="4" s="1"/>
  <c r="O68" i="4" l="1"/>
  <c r="H40" i="4" l="1"/>
  <c r="H41" i="4"/>
  <c r="H42" i="4"/>
  <c r="H43" i="4"/>
  <c r="H44" i="4"/>
  <c r="H45" i="4"/>
  <c r="H46" i="4"/>
  <c r="H47" i="4"/>
  <c r="H48" i="4"/>
  <c r="H49" i="4"/>
  <c r="H50" i="4"/>
  <c r="H39" i="4"/>
  <c r="N39" i="4" s="1"/>
  <c r="H30" i="4"/>
  <c r="H31" i="4"/>
  <c r="L6" i="4"/>
  <c r="L7" i="4"/>
  <c r="L8" i="4"/>
  <c r="L9" i="4"/>
  <c r="L10" i="4"/>
  <c r="L11" i="4"/>
  <c r="L12" i="4"/>
  <c r="L13" i="4"/>
  <c r="L14" i="4"/>
  <c r="L15" i="4"/>
  <c r="L16" i="4"/>
  <c r="L5" i="4"/>
  <c r="N5" i="4" s="1"/>
  <c r="H33" i="4" l="1"/>
  <c r="H32" i="4"/>
  <c r="H29" i="4"/>
  <c r="H28" i="4"/>
  <c r="H27" i="4"/>
  <c r="H26" i="4"/>
  <c r="H25" i="4"/>
  <c r="H24" i="4"/>
  <c r="H23" i="4"/>
  <c r="H22" i="4"/>
  <c r="N22" i="4" s="1"/>
  <c r="O22" i="4" s="1"/>
  <c r="B34" i="4"/>
  <c r="F51" i="4" l="1"/>
  <c r="D51" i="4"/>
  <c r="C51" i="4"/>
  <c r="N50" i="4"/>
  <c r="O50" i="4" s="1"/>
  <c r="N49" i="4"/>
  <c r="O49" i="4" s="1"/>
  <c r="N48" i="4"/>
  <c r="O48" i="4" s="1"/>
  <c r="N47" i="4"/>
  <c r="O47" i="4" s="1"/>
  <c r="N46" i="4"/>
  <c r="O46" i="4" s="1"/>
  <c r="N45" i="4"/>
  <c r="O45" i="4" s="1"/>
  <c r="N44" i="4"/>
  <c r="O44" i="4" s="1"/>
  <c r="N43" i="4"/>
  <c r="O43" i="4" s="1"/>
  <c r="N42" i="4"/>
  <c r="O42" i="4" s="1"/>
  <c r="N41" i="4"/>
  <c r="O41" i="4" s="1"/>
  <c r="N40" i="4"/>
  <c r="O40" i="4" s="1"/>
  <c r="O39" i="4"/>
  <c r="I34" i="4"/>
  <c r="G34" i="4"/>
  <c r="F34" i="4"/>
  <c r="D34" i="4"/>
  <c r="C34" i="4"/>
  <c r="N33" i="4"/>
  <c r="O33" i="4" s="1"/>
  <c r="N32" i="4"/>
  <c r="O32" i="4" s="1"/>
  <c r="N31" i="4"/>
  <c r="O31" i="4" s="1"/>
  <c r="N30" i="4"/>
  <c r="O30" i="4" s="1"/>
  <c r="N29" i="4"/>
  <c r="O29" i="4" s="1"/>
  <c r="N28" i="4"/>
  <c r="O28" i="4" s="1"/>
  <c r="N27" i="4"/>
  <c r="O27" i="4" s="1"/>
  <c r="N26" i="4"/>
  <c r="O26" i="4" s="1"/>
  <c r="N25" i="4"/>
  <c r="O25" i="4" s="1"/>
  <c r="N24" i="4"/>
  <c r="O24" i="4" s="1"/>
  <c r="N23" i="4"/>
  <c r="O23" i="4" s="1"/>
  <c r="M17" i="4"/>
  <c r="J17" i="4"/>
  <c r="I17" i="4"/>
  <c r="H17" i="4"/>
  <c r="F17" i="4"/>
  <c r="D17" i="4"/>
  <c r="C17" i="4"/>
  <c r="B17" i="4"/>
  <c r="N16" i="4"/>
  <c r="O16" i="4" s="1"/>
  <c r="N15" i="4"/>
  <c r="O15" i="4" s="1"/>
  <c r="N14" i="4"/>
  <c r="O14" i="4" s="1"/>
  <c r="N13" i="4"/>
  <c r="O13" i="4" s="1"/>
  <c r="N12" i="4"/>
  <c r="O12" i="4" s="1"/>
  <c r="N11" i="4"/>
  <c r="O11" i="4" s="1"/>
  <c r="N10" i="4"/>
  <c r="O10" i="4" s="1"/>
  <c r="N9" i="4"/>
  <c r="O9" i="4" s="1"/>
  <c r="N8" i="4"/>
  <c r="O8" i="4" s="1"/>
  <c r="N7" i="4"/>
  <c r="O7" i="4" s="1"/>
  <c r="N6" i="4"/>
  <c r="O6" i="4" s="1"/>
  <c r="G17" i="4"/>
  <c r="H51" i="4" l="1"/>
  <c r="N51" i="4" s="1"/>
  <c r="O51" i="4" s="1"/>
  <c r="H34" i="4"/>
  <c r="N34" i="4" s="1"/>
  <c r="O34" i="4" s="1"/>
  <c r="E17" i="4"/>
  <c r="O5" i="4"/>
  <c r="L17" i="4"/>
  <c r="N17" i="4" s="1"/>
  <c r="E34" i="4"/>
  <c r="E51" i="4"/>
  <c r="O17" i="4" l="1"/>
</calcChain>
</file>

<file path=xl/sharedStrings.xml><?xml version="1.0" encoding="utf-8"?>
<sst xmlns="http://schemas.openxmlformats.org/spreadsheetml/2006/main" count="59" uniqueCount="33">
  <si>
    <t>начисленно</t>
  </si>
  <si>
    <t>оплачено</t>
  </si>
  <si>
    <t>% поступления</t>
  </si>
  <si>
    <t>услуги по управлению многоквартирным домом</t>
  </si>
  <si>
    <t>налоги</t>
  </si>
  <si>
    <t>обслуживание лифтов</t>
  </si>
  <si>
    <t>обслуживание приборов учета</t>
  </si>
  <si>
    <t>услуги по сбору денежных средств</t>
  </si>
  <si>
    <t>итого</t>
  </si>
  <si>
    <t>аренда</t>
  </si>
  <si>
    <t>статья "Общедомовое обслуживание"</t>
  </si>
  <si>
    <t>Остаток (+), Перерасход (-)полученных средств на конец периода</t>
  </si>
  <si>
    <t>итого расход</t>
  </si>
  <si>
    <t>статья "Текущий ремонт"</t>
  </si>
  <si>
    <t>приобретение материалов</t>
  </si>
  <si>
    <t>ООО "Восточно-сибирская инвестиционно-строительная компания</t>
  </si>
  <si>
    <t>период</t>
  </si>
  <si>
    <t>Остаток (+), Перерасход (-)полученных средств на начало периода</t>
  </si>
  <si>
    <t>вывоз ТБО</t>
  </si>
  <si>
    <t>Прочие</t>
  </si>
  <si>
    <t>доп.раб</t>
  </si>
  <si>
    <t>содержание придомовой территории</t>
  </si>
  <si>
    <t>освещение мест общего пользования</t>
  </si>
  <si>
    <t>статья "Содержание жилья, охрана общего имущетсва"</t>
  </si>
  <si>
    <t>г. Иркутск, ул. Трудовая 56/3, 56/2 56/1</t>
  </si>
  <si>
    <t>Отчет о поступлении и использовании средств по содержанию и ремонту многоквартирного дома за январь-декабрь 2014г</t>
  </si>
  <si>
    <t>статья "Домофон"</t>
  </si>
  <si>
    <t>Итого</t>
  </si>
  <si>
    <t>обслуживание системы "Домофон</t>
  </si>
  <si>
    <t>ремонт кабельной линии</t>
  </si>
  <si>
    <t>страхование лифтов</t>
  </si>
  <si>
    <t>програмное обеспечение</t>
  </si>
  <si>
    <t>прочее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</si>
</sst>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Calibri"/>
      <family val="2"/>
      <charset val="204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17" fontId="2" fillId="0" borderId="1" xfId="0" applyNumberFormat="1" applyFont="1" applyFill="1" applyBorder="1"/>
    <xf numFmtId="4" fontId="3" fillId="0" borderId="1" xfId="1" applyNumberFormat="1" applyFont="1" applyFill="1" applyBorder="1" applyAlignment="1">
      <alignment horizontal="right" vertical="top"/>
    </xf>
    <xf numFmtId="2" fontId="2" fillId="0" borderId="1" xfId="0" applyNumberFormat="1" applyFont="1" applyFill="1" applyBorder="1"/>
    <xf numFmtId="1" fontId="2" fillId="0" borderId="1" xfId="0" applyNumberFormat="1" applyFont="1" applyFill="1" applyBorder="1"/>
    <xf numFmtId="4" fontId="2" fillId="0" borderId="1" xfId="0" applyNumberFormat="1" applyFont="1" applyFill="1" applyBorder="1"/>
    <xf numFmtId="4" fontId="2" fillId="0" borderId="0" xfId="0" applyNumberFormat="1" applyFont="1" applyFill="1"/>
    <xf numFmtId="17" fontId="2" fillId="0" borderId="0" xfId="0" applyNumberFormat="1" applyFont="1" applyFill="1"/>
    <xf numFmtId="0" fontId="2" fillId="0" borderId="1" xfId="0" applyNumberFormat="1" applyFont="1" applyFill="1" applyBorder="1"/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tabSelected="1" zoomScaleNormal="100" workbookViewId="0">
      <selection activeCell="E4" sqref="E4"/>
    </sheetView>
  </sheetViews>
  <sheetFormatPr defaultColWidth="13.42578125" defaultRowHeight="15.75" x14ac:dyDescent="0.25"/>
  <cols>
    <col min="1" max="3" width="13.42578125" style="1"/>
    <col min="4" max="4" width="14.7109375" style="1" bestFit="1" customWidth="1"/>
    <col min="5" max="16384" width="13.42578125" style="1"/>
  </cols>
  <sheetData>
    <row r="1" spans="1:19" x14ac:dyDescent="0.25">
      <c r="C1" s="1" t="s">
        <v>25</v>
      </c>
    </row>
    <row r="2" spans="1:19" x14ac:dyDescent="0.25">
      <c r="A2" s="1" t="s">
        <v>24</v>
      </c>
      <c r="E2" s="1" t="s">
        <v>15</v>
      </c>
    </row>
    <row r="3" spans="1:19" x14ac:dyDescent="0.25">
      <c r="G3" s="1" t="s">
        <v>23</v>
      </c>
    </row>
    <row r="4" spans="1:19" ht="93" customHeight="1" x14ac:dyDescent="0.25">
      <c r="A4" s="2" t="s">
        <v>16</v>
      </c>
      <c r="B4" s="3" t="s">
        <v>17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9</v>
      </c>
      <c r="I4" s="3" t="s">
        <v>18</v>
      </c>
      <c r="J4" s="3" t="s">
        <v>5</v>
      </c>
      <c r="K4" s="3" t="s">
        <v>19</v>
      </c>
      <c r="L4" s="3" t="s">
        <v>7</v>
      </c>
      <c r="M4" s="3" t="s">
        <v>20</v>
      </c>
      <c r="N4" s="3" t="s">
        <v>12</v>
      </c>
      <c r="O4" s="3" t="s">
        <v>11</v>
      </c>
    </row>
    <row r="5" spans="1:19" x14ac:dyDescent="0.25">
      <c r="A5" s="4">
        <v>41640</v>
      </c>
      <c r="B5" s="2">
        <v>-83840.570000000007</v>
      </c>
      <c r="C5" s="5">
        <v>652318.74</v>
      </c>
      <c r="D5" s="5">
        <v>502908.11</v>
      </c>
      <c r="E5" s="6"/>
      <c r="F5" s="7">
        <v>487398.97</v>
      </c>
      <c r="G5" s="2">
        <v>91061</v>
      </c>
      <c r="H5" s="2">
        <v>61240</v>
      </c>
      <c r="I5" s="2">
        <v>24352.799999999999</v>
      </c>
      <c r="J5" s="2">
        <v>77677.440000000002</v>
      </c>
      <c r="K5" s="2"/>
      <c r="L5" s="6">
        <f>D5*2%</f>
        <v>10058.162200000001</v>
      </c>
      <c r="M5" s="2"/>
      <c r="N5" s="6">
        <f>M5+L5+K5+J5+I5+H5+G5+F5</f>
        <v>751788.37219999998</v>
      </c>
      <c r="O5" s="8">
        <f>D5-N5+B5</f>
        <v>-332720.8322</v>
      </c>
    </row>
    <row r="6" spans="1:19" x14ac:dyDescent="0.25">
      <c r="A6" s="4">
        <v>41671</v>
      </c>
      <c r="B6" s="2">
        <v>24141.13</v>
      </c>
      <c r="C6" s="5">
        <v>653373.55000000005</v>
      </c>
      <c r="D6" s="5">
        <v>593853.34</v>
      </c>
      <c r="E6" s="6"/>
      <c r="F6" s="7">
        <v>571352</v>
      </c>
      <c r="G6" s="2">
        <v>0</v>
      </c>
      <c r="H6" s="2">
        <v>61240</v>
      </c>
      <c r="I6" s="2">
        <v>24352.799999999999</v>
      </c>
      <c r="J6" s="2">
        <v>67000</v>
      </c>
      <c r="K6" s="2"/>
      <c r="L6" s="6">
        <f t="shared" ref="L6:L16" si="0">D6*2%</f>
        <v>11877.066799999999</v>
      </c>
      <c r="M6" s="2"/>
      <c r="N6" s="2">
        <f t="shared" ref="N6:N17" si="1">M6+L6+K6+J6+I6+H6+G6+F6</f>
        <v>735821.86679999996</v>
      </c>
      <c r="O6" s="8">
        <f t="shared" ref="O6:O17" si="2">D6-N6+B6</f>
        <v>-117827.39679999999</v>
      </c>
      <c r="Q6" s="9"/>
      <c r="S6" s="9"/>
    </row>
    <row r="7" spans="1:19" x14ac:dyDescent="0.25">
      <c r="A7" s="4">
        <v>41699</v>
      </c>
      <c r="B7" s="2">
        <v>-45385.52</v>
      </c>
      <c r="C7" s="5">
        <v>660154.71</v>
      </c>
      <c r="D7" s="5">
        <v>689392.81</v>
      </c>
      <c r="E7" s="6"/>
      <c r="F7" s="7">
        <v>486590.84</v>
      </c>
      <c r="G7" s="2">
        <v>109499</v>
      </c>
      <c r="H7" s="2">
        <v>61240</v>
      </c>
      <c r="I7" s="2">
        <v>24352.799999999999</v>
      </c>
      <c r="J7" s="2">
        <v>67000</v>
      </c>
      <c r="K7" s="2"/>
      <c r="L7" s="6">
        <f t="shared" si="0"/>
        <v>13787.856200000002</v>
      </c>
      <c r="M7" s="2"/>
      <c r="N7" s="2">
        <f t="shared" si="1"/>
        <v>762470.49620000005</v>
      </c>
      <c r="O7" s="8">
        <f t="shared" si="2"/>
        <v>-118463.20619999999</v>
      </c>
    </row>
    <row r="8" spans="1:19" x14ac:dyDescent="0.25">
      <c r="A8" s="4">
        <v>41730</v>
      </c>
      <c r="B8" s="2">
        <v>13404.95</v>
      </c>
      <c r="C8" s="5">
        <v>659504.29</v>
      </c>
      <c r="D8" s="5">
        <v>787318.23</v>
      </c>
      <c r="E8" s="6"/>
      <c r="F8" s="7">
        <v>456808</v>
      </c>
      <c r="G8" s="2">
        <v>208055.96</v>
      </c>
      <c r="H8" s="2">
        <v>61240</v>
      </c>
      <c r="I8" s="2">
        <v>24352.799999999999</v>
      </c>
      <c r="J8" s="2">
        <v>67000</v>
      </c>
      <c r="K8" s="2"/>
      <c r="L8" s="6">
        <f t="shared" si="0"/>
        <v>15746.364600000001</v>
      </c>
      <c r="M8" s="2"/>
      <c r="N8" s="2">
        <f t="shared" si="1"/>
        <v>833203.12459999998</v>
      </c>
      <c r="O8" s="8">
        <f t="shared" si="2"/>
        <v>-32479.944599999999</v>
      </c>
    </row>
    <row r="9" spans="1:19" x14ac:dyDescent="0.25">
      <c r="A9" s="4">
        <v>41760</v>
      </c>
      <c r="B9" s="2">
        <v>-207183.81</v>
      </c>
      <c r="C9" s="5">
        <v>736040.1</v>
      </c>
      <c r="D9" s="5">
        <v>631047.66</v>
      </c>
      <c r="E9" s="6"/>
      <c r="F9" s="7">
        <v>533115.99</v>
      </c>
      <c r="G9" s="2">
        <v>106377</v>
      </c>
      <c r="H9" s="2">
        <v>61240</v>
      </c>
      <c r="I9" s="2">
        <v>24352.799999999999</v>
      </c>
      <c r="J9" s="2">
        <v>67000</v>
      </c>
      <c r="K9" s="2"/>
      <c r="L9" s="6">
        <f t="shared" si="0"/>
        <v>12620.953200000002</v>
      </c>
      <c r="M9" s="2"/>
      <c r="N9" s="2">
        <f t="shared" si="1"/>
        <v>804706.74320000003</v>
      </c>
      <c r="O9" s="8">
        <f t="shared" si="2"/>
        <v>-380842.89319999999</v>
      </c>
    </row>
    <row r="10" spans="1:19" x14ac:dyDescent="0.25">
      <c r="A10" s="4">
        <v>41791</v>
      </c>
      <c r="B10" s="2">
        <v>-19843.099999999999</v>
      </c>
      <c r="C10" s="5">
        <v>663705.87</v>
      </c>
      <c r="D10" s="5">
        <v>686060.02</v>
      </c>
      <c r="E10" s="6"/>
      <c r="F10" s="2">
        <v>455778.86</v>
      </c>
      <c r="G10" s="2">
        <v>81541</v>
      </c>
      <c r="H10" s="2">
        <v>61240</v>
      </c>
      <c r="I10" s="2">
        <v>24352.799999999999</v>
      </c>
      <c r="J10" s="2">
        <v>92960</v>
      </c>
      <c r="K10" s="2"/>
      <c r="L10" s="6">
        <f t="shared" si="0"/>
        <v>13721.200400000002</v>
      </c>
      <c r="M10" s="2"/>
      <c r="N10" s="2">
        <f t="shared" si="1"/>
        <v>729593.86040000001</v>
      </c>
      <c r="O10" s="8">
        <f t="shared" si="2"/>
        <v>-63376.940399999985</v>
      </c>
    </row>
    <row r="11" spans="1:19" x14ac:dyDescent="0.25">
      <c r="A11" s="4">
        <v>41821</v>
      </c>
      <c r="B11" s="2">
        <v>-56890.43</v>
      </c>
      <c r="C11" s="5">
        <v>682346.84</v>
      </c>
      <c r="D11" s="5">
        <v>659558.34</v>
      </c>
      <c r="E11" s="6"/>
      <c r="F11" s="2">
        <v>143700.91</v>
      </c>
      <c r="G11" s="2">
        <v>100803</v>
      </c>
      <c r="H11" s="2">
        <v>61240</v>
      </c>
      <c r="I11" s="2">
        <v>24352.799999999999</v>
      </c>
      <c r="J11" s="2">
        <v>67000</v>
      </c>
      <c r="K11" s="2"/>
      <c r="L11" s="6">
        <f t="shared" si="0"/>
        <v>13191.166799999999</v>
      </c>
      <c r="M11" s="2"/>
      <c r="N11" s="2">
        <f t="shared" si="1"/>
        <v>410287.87679999997</v>
      </c>
      <c r="O11" s="8">
        <f t="shared" si="2"/>
        <v>192380.03320000001</v>
      </c>
    </row>
    <row r="12" spans="1:19" x14ac:dyDescent="0.25">
      <c r="A12" s="4">
        <v>41852</v>
      </c>
      <c r="B12" s="2">
        <v>-78101.66</v>
      </c>
      <c r="C12" s="5">
        <v>676351.4</v>
      </c>
      <c r="D12" s="5">
        <v>606399.13</v>
      </c>
      <c r="E12" s="6"/>
      <c r="F12" s="2">
        <v>483057.94</v>
      </c>
      <c r="G12" s="2">
        <v>82141</v>
      </c>
      <c r="H12" s="2">
        <v>61240</v>
      </c>
      <c r="I12" s="2">
        <v>24352.799999999999</v>
      </c>
      <c r="J12" s="2">
        <v>67000</v>
      </c>
      <c r="K12" s="2"/>
      <c r="L12" s="6">
        <f t="shared" si="0"/>
        <v>12127.982600000001</v>
      </c>
      <c r="M12" s="2"/>
      <c r="N12" s="2">
        <f t="shared" si="1"/>
        <v>729919.72259999998</v>
      </c>
      <c r="O12" s="8">
        <f t="shared" si="2"/>
        <v>-201622.25259999998</v>
      </c>
    </row>
    <row r="13" spans="1:19" x14ac:dyDescent="0.25">
      <c r="A13" s="4">
        <v>41883</v>
      </c>
      <c r="B13" s="2">
        <v>157108.03</v>
      </c>
      <c r="C13" s="5">
        <v>682796.25</v>
      </c>
      <c r="D13" s="5">
        <v>569567.57999999996</v>
      </c>
      <c r="E13" s="6"/>
      <c r="F13" s="2">
        <v>460487.76</v>
      </c>
      <c r="G13" s="2">
        <v>0</v>
      </c>
      <c r="H13" s="2">
        <v>61240</v>
      </c>
      <c r="I13" s="2">
        <v>24352.799999999999</v>
      </c>
      <c r="J13" s="2">
        <v>67000</v>
      </c>
      <c r="K13" s="2"/>
      <c r="L13" s="6">
        <f t="shared" si="0"/>
        <v>11391.3516</v>
      </c>
      <c r="M13" s="2"/>
      <c r="N13" s="2">
        <f t="shared" si="1"/>
        <v>624471.91159999999</v>
      </c>
      <c r="O13" s="8">
        <f t="shared" si="2"/>
        <v>102203.69839999996</v>
      </c>
    </row>
    <row r="14" spans="1:19" x14ac:dyDescent="0.25">
      <c r="A14" s="4">
        <v>41913</v>
      </c>
      <c r="B14" s="2">
        <v>153914.1</v>
      </c>
      <c r="C14" s="5">
        <v>682259.83</v>
      </c>
      <c r="D14" s="5">
        <v>839316.18</v>
      </c>
      <c r="E14" s="6"/>
      <c r="F14" s="2">
        <v>308193.78999999998</v>
      </c>
      <c r="G14" s="2">
        <v>100251</v>
      </c>
      <c r="H14" s="2">
        <v>61240</v>
      </c>
      <c r="I14" s="2">
        <v>24352.799999999999</v>
      </c>
      <c r="J14" s="2">
        <v>67000</v>
      </c>
      <c r="K14" s="2"/>
      <c r="L14" s="6">
        <f t="shared" si="0"/>
        <v>16786.3236</v>
      </c>
      <c r="M14" s="2"/>
      <c r="N14" s="2">
        <f t="shared" si="1"/>
        <v>577823.91359999997</v>
      </c>
      <c r="O14" s="8">
        <f t="shared" si="2"/>
        <v>415406.36640000006</v>
      </c>
    </row>
    <row r="15" spans="1:19" x14ac:dyDescent="0.25">
      <c r="A15" s="4">
        <v>41944</v>
      </c>
      <c r="B15" s="2">
        <v>108811.05</v>
      </c>
      <c r="C15" s="5">
        <v>681401.87</v>
      </c>
      <c r="D15" s="5">
        <v>667967.89599999995</v>
      </c>
      <c r="E15" s="6"/>
      <c r="F15" s="2">
        <v>332118.15999999997</v>
      </c>
      <c r="G15" s="2">
        <v>89707</v>
      </c>
      <c r="H15" s="2">
        <v>61240</v>
      </c>
      <c r="I15" s="2">
        <v>24352.799999999999</v>
      </c>
      <c r="J15" s="2">
        <v>72000</v>
      </c>
      <c r="K15" s="2"/>
      <c r="L15" s="6">
        <f t="shared" si="0"/>
        <v>13359.357919999999</v>
      </c>
      <c r="M15" s="2"/>
      <c r="N15" s="2">
        <f t="shared" si="1"/>
        <v>592777.31791999994</v>
      </c>
      <c r="O15" s="8">
        <f t="shared" si="2"/>
        <v>184001.62807999999</v>
      </c>
    </row>
    <row r="16" spans="1:19" x14ac:dyDescent="0.25">
      <c r="A16" s="4">
        <v>41974</v>
      </c>
      <c r="B16" s="2">
        <v>-541662.28</v>
      </c>
      <c r="C16" s="5">
        <v>676332.15</v>
      </c>
      <c r="D16" s="5">
        <v>879417.96</v>
      </c>
      <c r="E16" s="6"/>
      <c r="F16" s="2">
        <v>290368.96999999997</v>
      </c>
      <c r="G16" s="2">
        <v>106631.53</v>
      </c>
      <c r="H16" s="2">
        <v>61240</v>
      </c>
      <c r="I16" s="2">
        <v>24352.799999999999</v>
      </c>
      <c r="J16" s="2">
        <v>134000</v>
      </c>
      <c r="K16" s="2"/>
      <c r="L16" s="6">
        <f t="shared" si="0"/>
        <v>17588.359199999999</v>
      </c>
      <c r="M16" s="2">
        <v>0</v>
      </c>
      <c r="N16" s="2">
        <f t="shared" si="1"/>
        <v>634181.65919999999</v>
      </c>
      <c r="O16" s="8">
        <f t="shared" si="2"/>
        <v>-296425.97920000006</v>
      </c>
    </row>
    <row r="17" spans="1:15" x14ac:dyDescent="0.25">
      <c r="A17" s="4" t="s">
        <v>8</v>
      </c>
      <c r="B17" s="2">
        <f>SUM(B5:B16)</f>
        <v>-575528.11</v>
      </c>
      <c r="C17" s="2">
        <f>SUM(C5:C16)</f>
        <v>8106585.6000000015</v>
      </c>
      <c r="D17" s="8">
        <f>SUM(D5:D16)</f>
        <v>8112807.2560000001</v>
      </c>
      <c r="E17" s="6">
        <f t="shared" ref="E17" si="3">D17/C17*100</f>
        <v>100.07674816879745</v>
      </c>
      <c r="F17" s="2">
        <f>SUM(F5:F16)</f>
        <v>5008972.1899999995</v>
      </c>
      <c r="G17" s="2">
        <f>SUM(G5:G16)</f>
        <v>1076067.49</v>
      </c>
      <c r="H17" s="2">
        <f>SUM(H5:H16)</f>
        <v>734880</v>
      </c>
      <c r="I17" s="2">
        <f>SUM(I5:I16)</f>
        <v>292233.59999999992</v>
      </c>
      <c r="J17" s="2">
        <f>SUM(J5:J16)</f>
        <v>912637.43999999994</v>
      </c>
      <c r="K17" s="2"/>
      <c r="L17" s="6">
        <f t="shared" ref="L17:M17" si="4">SUM(L5:L16)</f>
        <v>162256.14512</v>
      </c>
      <c r="M17" s="2">
        <f t="shared" si="4"/>
        <v>0</v>
      </c>
      <c r="N17" s="2">
        <f t="shared" si="1"/>
        <v>8187046.8651199993</v>
      </c>
      <c r="O17" s="8">
        <f t="shared" si="2"/>
        <v>-649767.71911999921</v>
      </c>
    </row>
    <row r="18" spans="1:15" x14ac:dyDescent="0.25">
      <c r="A18" s="10"/>
      <c r="B18" s="10"/>
    </row>
    <row r="19" spans="1:15" x14ac:dyDescent="0.25">
      <c r="A19" s="10"/>
      <c r="B19" s="10"/>
    </row>
    <row r="20" spans="1:15" x14ac:dyDescent="0.25">
      <c r="F20" s="1" t="s">
        <v>10</v>
      </c>
    </row>
    <row r="21" spans="1:15" ht="91.5" customHeight="1" x14ac:dyDescent="0.25">
      <c r="A21" s="2" t="s">
        <v>16</v>
      </c>
      <c r="B21" s="3" t="s">
        <v>17</v>
      </c>
      <c r="C21" s="3" t="s">
        <v>0</v>
      </c>
      <c r="D21" s="3" t="s">
        <v>1</v>
      </c>
      <c r="E21" s="3" t="s">
        <v>2</v>
      </c>
      <c r="F21" s="3" t="s">
        <v>6</v>
      </c>
      <c r="G21" s="3" t="s">
        <v>21</v>
      </c>
      <c r="H21" s="3" t="s">
        <v>7</v>
      </c>
      <c r="I21" s="3" t="s">
        <v>22</v>
      </c>
      <c r="J21" s="3" t="s">
        <v>29</v>
      </c>
      <c r="K21" s="3" t="s">
        <v>30</v>
      </c>
      <c r="L21" s="3" t="s">
        <v>31</v>
      </c>
      <c r="M21" s="3" t="s">
        <v>32</v>
      </c>
      <c r="N21" s="3" t="s">
        <v>12</v>
      </c>
      <c r="O21" s="3" t="s">
        <v>11</v>
      </c>
    </row>
    <row r="22" spans="1:15" x14ac:dyDescent="0.25">
      <c r="A22" s="4">
        <v>41640</v>
      </c>
      <c r="B22" s="11">
        <v>1490.73</v>
      </c>
      <c r="C22" s="5">
        <v>30188.85</v>
      </c>
      <c r="D22" s="5">
        <v>23274.23</v>
      </c>
      <c r="E22" s="6"/>
      <c r="F22" s="2"/>
      <c r="G22" s="2">
        <v>36446.129999999997</v>
      </c>
      <c r="H22" s="6">
        <f>D22*2%</f>
        <v>465.4846</v>
      </c>
      <c r="I22" s="2"/>
      <c r="J22" s="2"/>
      <c r="K22" s="2"/>
      <c r="L22" s="2"/>
      <c r="M22" s="2"/>
      <c r="N22" s="6">
        <f>F22+G22+H22+I22+J22+K22+L22+M22</f>
        <v>36911.614600000001</v>
      </c>
      <c r="O22" s="8">
        <f>D22-N22+B22</f>
        <v>-12146.654600000002</v>
      </c>
    </row>
    <row r="23" spans="1:15" x14ac:dyDescent="0.25">
      <c r="A23" s="4">
        <v>41671</v>
      </c>
      <c r="B23" s="11">
        <v>-57341.51</v>
      </c>
      <c r="C23" s="5">
        <v>30289.38</v>
      </c>
      <c r="D23" s="5">
        <v>27530.12</v>
      </c>
      <c r="E23" s="6"/>
      <c r="F23" s="2">
        <v>7000</v>
      </c>
      <c r="G23" s="2">
        <v>43222.13</v>
      </c>
      <c r="H23" s="6">
        <f t="shared" ref="H23:H33" si="5">D23*2%</f>
        <v>550.60239999999999</v>
      </c>
      <c r="I23" s="2"/>
      <c r="J23" s="2">
        <v>49870</v>
      </c>
      <c r="K23" s="2"/>
      <c r="L23" s="2"/>
      <c r="M23" s="2"/>
      <c r="N23" s="2">
        <f t="shared" ref="N23:N34" si="6">F23+G23+H23+I23+J23+K23+L23+M23</f>
        <v>100642.73240000001</v>
      </c>
      <c r="O23" s="8">
        <f t="shared" ref="O23:O33" si="7">D23-N23+B23</f>
        <v>-130454.12240000002</v>
      </c>
    </row>
    <row r="24" spans="1:15" x14ac:dyDescent="0.25">
      <c r="A24" s="4">
        <v>41699</v>
      </c>
      <c r="B24" s="11">
        <v>-45851.839999999997</v>
      </c>
      <c r="C24" s="5">
        <v>30589.69</v>
      </c>
      <c r="D24" s="5">
        <v>31944.5</v>
      </c>
      <c r="E24" s="6"/>
      <c r="F24" s="2"/>
      <c r="G24" s="2"/>
      <c r="H24" s="6">
        <f t="shared" si="5"/>
        <v>638.89</v>
      </c>
      <c r="I24" s="2"/>
      <c r="J24" s="2"/>
      <c r="K24" s="2"/>
      <c r="L24" s="2"/>
      <c r="M24" s="2"/>
      <c r="N24" s="2">
        <f t="shared" si="6"/>
        <v>638.89</v>
      </c>
      <c r="O24" s="8">
        <f t="shared" si="7"/>
        <v>-14546.229999999996</v>
      </c>
    </row>
    <row r="25" spans="1:15" x14ac:dyDescent="0.25">
      <c r="A25" s="4">
        <v>41730</v>
      </c>
      <c r="B25" s="11">
        <v>-9245.8799999999992</v>
      </c>
      <c r="C25" s="5">
        <v>30536.54</v>
      </c>
      <c r="D25" s="5">
        <v>36454.61</v>
      </c>
      <c r="E25" s="6"/>
      <c r="F25" s="2">
        <v>7000</v>
      </c>
      <c r="G25" s="2"/>
      <c r="H25" s="6">
        <f t="shared" si="5"/>
        <v>729.09220000000005</v>
      </c>
      <c r="I25" s="2">
        <v>6912.1</v>
      </c>
      <c r="J25" s="2"/>
      <c r="K25" s="2"/>
      <c r="L25" s="2"/>
      <c r="M25" s="2"/>
      <c r="N25" s="2">
        <f t="shared" si="6"/>
        <v>14641.192200000001</v>
      </c>
      <c r="O25" s="8">
        <f t="shared" si="7"/>
        <v>12567.5378</v>
      </c>
    </row>
    <row r="26" spans="1:15" x14ac:dyDescent="0.25">
      <c r="A26" s="4">
        <v>41760</v>
      </c>
      <c r="B26" s="11">
        <v>-8502.51</v>
      </c>
      <c r="C26" s="5">
        <v>31232.38</v>
      </c>
      <c r="D26" s="5">
        <v>26777.24</v>
      </c>
      <c r="E26" s="6"/>
      <c r="F26" s="2">
        <v>7000</v>
      </c>
      <c r="G26" s="2"/>
      <c r="H26" s="6">
        <f t="shared" si="5"/>
        <v>535.54480000000001</v>
      </c>
      <c r="I26" s="2">
        <v>4401.45</v>
      </c>
      <c r="J26" s="2"/>
      <c r="K26" s="2"/>
      <c r="L26" s="2"/>
      <c r="M26" s="2"/>
      <c r="N26" s="2">
        <f t="shared" si="6"/>
        <v>11936.9948</v>
      </c>
      <c r="O26" s="8">
        <f t="shared" si="7"/>
        <v>6337.735200000001</v>
      </c>
    </row>
    <row r="27" spans="1:15" x14ac:dyDescent="0.25">
      <c r="A27" s="4">
        <v>41791</v>
      </c>
      <c r="B27" s="11">
        <v>-6283.38</v>
      </c>
      <c r="C27" s="5">
        <v>30760.78</v>
      </c>
      <c r="D27" s="5">
        <v>31796.83</v>
      </c>
      <c r="E27" s="6"/>
      <c r="F27" s="2"/>
      <c r="G27" s="2"/>
      <c r="H27" s="6">
        <f t="shared" si="5"/>
        <v>635.9366</v>
      </c>
      <c r="I27" s="2"/>
      <c r="J27" s="2"/>
      <c r="K27" s="2"/>
      <c r="L27" s="2"/>
      <c r="M27" s="2"/>
      <c r="N27" s="2">
        <f t="shared" si="6"/>
        <v>635.9366</v>
      </c>
      <c r="O27" s="8">
        <f t="shared" si="7"/>
        <v>24877.5134</v>
      </c>
    </row>
    <row r="28" spans="1:15" x14ac:dyDescent="0.25">
      <c r="A28" s="4">
        <v>41821</v>
      </c>
      <c r="B28" s="11">
        <v>12286.76</v>
      </c>
      <c r="C28" s="5">
        <v>30785.66</v>
      </c>
      <c r="D28" s="5">
        <v>29757.5</v>
      </c>
      <c r="E28" s="6"/>
      <c r="F28" s="2">
        <v>10800</v>
      </c>
      <c r="G28" s="2"/>
      <c r="H28" s="6">
        <f t="shared" si="5"/>
        <v>595.15</v>
      </c>
      <c r="I28" s="2"/>
      <c r="J28" s="2"/>
      <c r="K28" s="2"/>
      <c r="L28" s="2"/>
      <c r="M28" s="2"/>
      <c r="N28" s="2">
        <f t="shared" si="6"/>
        <v>11395.15</v>
      </c>
      <c r="O28" s="8">
        <f t="shared" si="7"/>
        <v>30649.11</v>
      </c>
    </row>
    <row r="29" spans="1:15" x14ac:dyDescent="0.25">
      <c r="A29" s="4">
        <v>41852</v>
      </c>
      <c r="B29" s="11">
        <v>-7015.92</v>
      </c>
      <c r="C29" s="5">
        <v>30540.04</v>
      </c>
      <c r="D29" s="5">
        <v>27381.41</v>
      </c>
      <c r="E29" s="6"/>
      <c r="F29" s="2"/>
      <c r="G29" s="2"/>
      <c r="H29" s="6">
        <f t="shared" si="5"/>
        <v>547.62819999999999</v>
      </c>
      <c r="I29" s="2">
        <v>0</v>
      </c>
      <c r="J29" s="2"/>
      <c r="K29" s="2"/>
      <c r="L29" s="2"/>
      <c r="M29" s="2"/>
      <c r="N29" s="2">
        <f t="shared" si="6"/>
        <v>547.62819999999999</v>
      </c>
      <c r="O29" s="8">
        <f t="shared" si="7"/>
        <v>19817.861799999999</v>
      </c>
    </row>
    <row r="30" spans="1:15" x14ac:dyDescent="0.25">
      <c r="A30" s="4">
        <v>41883</v>
      </c>
      <c r="B30" s="11">
        <v>15078.16</v>
      </c>
      <c r="C30" s="5">
        <v>30820.87</v>
      </c>
      <c r="D30" s="5">
        <v>25709.82</v>
      </c>
      <c r="E30" s="6"/>
      <c r="F30" s="2"/>
      <c r="G30" s="2"/>
      <c r="H30" s="6">
        <f t="shared" si="5"/>
        <v>514.19640000000004</v>
      </c>
      <c r="I30" s="2"/>
      <c r="J30" s="2"/>
      <c r="K30" s="2">
        <v>7000</v>
      </c>
      <c r="L30" s="2">
        <v>24912</v>
      </c>
      <c r="M30" s="2"/>
      <c r="N30" s="2">
        <f t="shared" si="6"/>
        <v>32426.196400000001</v>
      </c>
      <c r="O30" s="8">
        <f t="shared" si="7"/>
        <v>8361.7835999999988</v>
      </c>
    </row>
    <row r="31" spans="1:15" x14ac:dyDescent="0.25">
      <c r="A31" s="4">
        <v>41913</v>
      </c>
      <c r="B31" s="11">
        <v>18729.55</v>
      </c>
      <c r="C31" s="5">
        <v>30810.36</v>
      </c>
      <c r="D31" s="5">
        <v>37902.910000000003</v>
      </c>
      <c r="E31" s="6"/>
      <c r="F31" s="2"/>
      <c r="G31" s="2"/>
      <c r="H31" s="6">
        <f t="shared" si="5"/>
        <v>758.05820000000006</v>
      </c>
      <c r="I31" s="2">
        <v>12121.05</v>
      </c>
      <c r="J31" s="2"/>
      <c r="K31" s="2"/>
      <c r="L31" s="2"/>
      <c r="M31" s="2"/>
      <c r="N31" s="2">
        <f t="shared" si="6"/>
        <v>12879.108199999999</v>
      </c>
      <c r="O31" s="8">
        <f t="shared" si="7"/>
        <v>43753.351800000004</v>
      </c>
    </row>
    <row r="32" spans="1:15" x14ac:dyDescent="0.25">
      <c r="A32" s="4">
        <v>41944</v>
      </c>
      <c r="B32" s="11">
        <v>32191.22</v>
      </c>
      <c r="C32" s="5">
        <v>30749.93</v>
      </c>
      <c r="D32" s="5">
        <v>30143.71</v>
      </c>
      <c r="E32" s="6"/>
      <c r="F32" s="2"/>
      <c r="G32" s="2">
        <v>32279.15</v>
      </c>
      <c r="H32" s="6">
        <f t="shared" si="5"/>
        <v>602.87419999999997</v>
      </c>
      <c r="I32" s="2">
        <v>10655.2</v>
      </c>
      <c r="J32" s="2"/>
      <c r="K32" s="2"/>
      <c r="L32" s="2"/>
      <c r="M32" s="2"/>
      <c r="N32" s="2">
        <f t="shared" si="6"/>
        <v>43537.224199999997</v>
      </c>
      <c r="O32" s="8">
        <f t="shared" si="7"/>
        <v>18797.705800000003</v>
      </c>
    </row>
    <row r="33" spans="1:15" x14ac:dyDescent="0.25">
      <c r="A33" s="4">
        <v>41974</v>
      </c>
      <c r="B33" s="11">
        <v>808</v>
      </c>
      <c r="C33" s="5">
        <v>30538.69</v>
      </c>
      <c r="D33" s="5">
        <v>39708.699999999997</v>
      </c>
      <c r="E33" s="6"/>
      <c r="F33" s="2">
        <v>0</v>
      </c>
      <c r="G33" s="2">
        <v>16170</v>
      </c>
      <c r="H33" s="6">
        <f t="shared" si="5"/>
        <v>794.17399999999998</v>
      </c>
      <c r="I33" s="2">
        <v>0</v>
      </c>
      <c r="J33" s="2"/>
      <c r="K33" s="2"/>
      <c r="L33" s="2">
        <v>6380</v>
      </c>
      <c r="M33" s="2">
        <v>14100</v>
      </c>
      <c r="N33" s="2">
        <f t="shared" si="6"/>
        <v>37444.173999999999</v>
      </c>
      <c r="O33" s="8">
        <f t="shared" si="7"/>
        <v>3072.525999999998</v>
      </c>
    </row>
    <row r="34" spans="1:15" x14ac:dyDescent="0.25">
      <c r="A34" s="2" t="s">
        <v>8</v>
      </c>
      <c r="B34" s="2">
        <f>SUM(B22:B33)</f>
        <v>-53656.619999999995</v>
      </c>
      <c r="C34" s="8">
        <f>SUM(C22:C33)</f>
        <v>367843.17</v>
      </c>
      <c r="D34" s="8">
        <f>SUM(D22:D33)</f>
        <v>368381.58000000007</v>
      </c>
      <c r="E34" s="6">
        <f t="shared" ref="E34" si="8">D34/C34*100</f>
        <v>100.14636944326031</v>
      </c>
      <c r="F34" s="2">
        <f>SUM(F22:F33)</f>
        <v>31800</v>
      </c>
      <c r="G34" s="2">
        <f>SUM(G22:G33)</f>
        <v>128117.41</v>
      </c>
      <c r="H34" s="6">
        <f>SUM(H22:H33)</f>
        <v>7367.6316000000006</v>
      </c>
      <c r="I34" s="2">
        <f>SUM(I22:I33)</f>
        <v>34089.800000000003</v>
      </c>
      <c r="J34" s="2">
        <f>SUM(J22:J33)</f>
        <v>49870</v>
      </c>
      <c r="K34" s="2">
        <f>SUM(K22:K33)</f>
        <v>7000</v>
      </c>
      <c r="L34" s="2">
        <f t="shared" ref="L34:M34" si="9">SUM(L22:L33)</f>
        <v>31292</v>
      </c>
      <c r="M34" s="2">
        <f t="shared" si="9"/>
        <v>14100</v>
      </c>
      <c r="N34" s="2">
        <f t="shared" si="6"/>
        <v>303636.84159999999</v>
      </c>
      <c r="O34" s="8">
        <f>D34-N34+B34</f>
        <v>11088.118400000094</v>
      </c>
    </row>
    <row r="37" spans="1:15" x14ac:dyDescent="0.25">
      <c r="F37" s="1" t="s">
        <v>13</v>
      </c>
    </row>
    <row r="38" spans="1:15" ht="110.25" x14ac:dyDescent="0.25">
      <c r="A38" s="2" t="s">
        <v>16</v>
      </c>
      <c r="B38" s="3" t="s">
        <v>17</v>
      </c>
      <c r="C38" s="3" t="s">
        <v>0</v>
      </c>
      <c r="D38" s="3" t="s">
        <v>1</v>
      </c>
      <c r="E38" s="3" t="s">
        <v>2</v>
      </c>
      <c r="F38" s="3" t="s">
        <v>14</v>
      </c>
      <c r="G38" s="3"/>
      <c r="H38" s="3" t="s">
        <v>7</v>
      </c>
      <c r="I38" s="3"/>
      <c r="J38" s="3"/>
      <c r="K38" s="3"/>
      <c r="L38" s="3"/>
      <c r="M38" s="3"/>
      <c r="N38" s="3" t="s">
        <v>12</v>
      </c>
      <c r="O38" s="3" t="s">
        <v>11</v>
      </c>
    </row>
    <row r="39" spans="1:15" x14ac:dyDescent="0.25">
      <c r="A39" s="4">
        <v>41640</v>
      </c>
      <c r="B39" s="2">
        <v>32212</v>
      </c>
      <c r="C39" s="5">
        <v>49087.14</v>
      </c>
      <c r="D39" s="5">
        <v>37843.949999999997</v>
      </c>
      <c r="E39" s="6"/>
      <c r="F39" s="2">
        <v>25721</v>
      </c>
      <c r="G39" s="2"/>
      <c r="H39" s="6">
        <f>D39*2%</f>
        <v>756.87899999999991</v>
      </c>
      <c r="I39" s="2"/>
      <c r="J39" s="2"/>
      <c r="K39" s="2"/>
      <c r="L39" s="2"/>
      <c r="M39" s="2"/>
      <c r="N39" s="6">
        <f>F39+G39+H39+I39+J39+K39+L39+M39</f>
        <v>26477.879000000001</v>
      </c>
      <c r="O39" s="8">
        <f>D39-N39+B39</f>
        <v>43578.070999999996</v>
      </c>
    </row>
    <row r="40" spans="1:15" x14ac:dyDescent="0.25">
      <c r="A40" s="4">
        <v>41671</v>
      </c>
      <c r="B40" s="2">
        <v>40884.230000000003</v>
      </c>
      <c r="C40" s="5">
        <v>49250.6</v>
      </c>
      <c r="D40" s="5">
        <v>44764.03</v>
      </c>
      <c r="E40" s="6"/>
      <c r="F40" s="2">
        <v>900</v>
      </c>
      <c r="G40" s="2"/>
      <c r="H40" s="6">
        <f t="shared" ref="H40:H50" si="10">D40*2%</f>
        <v>895.28060000000005</v>
      </c>
      <c r="I40" s="2"/>
      <c r="J40" s="2"/>
      <c r="K40" s="2"/>
      <c r="L40" s="2"/>
      <c r="M40" s="2"/>
      <c r="N40" s="2">
        <f t="shared" ref="N40:N51" si="11">F40+G40+H40+I40+J40+K40+L40+M40</f>
        <v>1795.2806</v>
      </c>
      <c r="O40" s="8">
        <f t="shared" ref="O40:O51" si="12">D40-N40+B40</f>
        <v>83852.979400000011</v>
      </c>
    </row>
    <row r="41" spans="1:15" x14ac:dyDescent="0.25">
      <c r="A41" s="4">
        <v>41699</v>
      </c>
      <c r="B41" s="2">
        <v>42466.81</v>
      </c>
      <c r="C41" s="5">
        <v>49738.559999999998</v>
      </c>
      <c r="D41" s="5">
        <v>51941.47</v>
      </c>
      <c r="E41" s="6"/>
      <c r="F41" s="2"/>
      <c r="G41" s="2"/>
      <c r="H41" s="6">
        <f t="shared" si="10"/>
        <v>1038.8294000000001</v>
      </c>
      <c r="I41" s="2"/>
      <c r="J41" s="2"/>
      <c r="K41" s="2"/>
      <c r="L41" s="2"/>
      <c r="M41" s="2"/>
      <c r="N41" s="2">
        <f t="shared" si="11"/>
        <v>1038.8294000000001</v>
      </c>
      <c r="O41" s="8">
        <f t="shared" si="12"/>
        <v>93369.450599999996</v>
      </c>
    </row>
    <row r="42" spans="1:15" x14ac:dyDescent="0.25">
      <c r="A42" s="4">
        <v>41730</v>
      </c>
      <c r="B42" s="2">
        <v>47679.519999999997</v>
      </c>
      <c r="C42" s="5">
        <v>49657.11</v>
      </c>
      <c r="D42" s="5">
        <v>59280.81</v>
      </c>
      <c r="E42" s="6"/>
      <c r="F42" s="2"/>
      <c r="G42" s="2"/>
      <c r="H42" s="6">
        <f t="shared" si="10"/>
        <v>1185.6161999999999</v>
      </c>
      <c r="I42" s="2"/>
      <c r="J42" s="2"/>
      <c r="K42" s="2"/>
      <c r="L42" s="2"/>
      <c r="M42" s="2"/>
      <c r="N42" s="2">
        <f t="shared" si="11"/>
        <v>1185.6161999999999</v>
      </c>
      <c r="O42" s="8">
        <f t="shared" si="12"/>
        <v>105774.7138</v>
      </c>
    </row>
    <row r="43" spans="1:15" x14ac:dyDescent="0.25">
      <c r="A43" s="4">
        <v>41760</v>
      </c>
      <c r="B43" s="2">
        <v>50585.93</v>
      </c>
      <c r="C43" s="5">
        <v>50783.35</v>
      </c>
      <c r="D43" s="5">
        <v>43539.360000000001</v>
      </c>
      <c r="E43" s="6"/>
      <c r="F43" s="2">
        <v>26268</v>
      </c>
      <c r="G43" s="2"/>
      <c r="H43" s="6">
        <f t="shared" si="10"/>
        <v>870.78719999999998</v>
      </c>
      <c r="I43" s="2"/>
      <c r="J43" s="2"/>
      <c r="K43" s="2"/>
      <c r="L43" s="2"/>
      <c r="M43" s="2"/>
      <c r="N43" s="2">
        <f t="shared" si="11"/>
        <v>27138.787199999999</v>
      </c>
      <c r="O43" s="8">
        <f t="shared" si="12"/>
        <v>66986.502800000002</v>
      </c>
    </row>
    <row r="44" spans="1:15" x14ac:dyDescent="0.25">
      <c r="A44" s="4">
        <v>41791</v>
      </c>
      <c r="B44" s="2">
        <v>41265.39</v>
      </c>
      <c r="C44" s="5">
        <v>50017.34</v>
      </c>
      <c r="D44" s="5">
        <v>51701.96</v>
      </c>
      <c r="E44" s="6"/>
      <c r="F44" s="2"/>
      <c r="G44" s="2"/>
      <c r="H44" s="6">
        <f t="shared" si="10"/>
        <v>1034.0391999999999</v>
      </c>
      <c r="I44" s="2"/>
      <c r="J44" s="2"/>
      <c r="K44" s="2"/>
      <c r="L44" s="2"/>
      <c r="M44" s="2"/>
      <c r="N44" s="2">
        <f t="shared" si="11"/>
        <v>1034.0391999999999</v>
      </c>
      <c r="O44" s="8">
        <f t="shared" si="12"/>
        <v>91933.310800000007</v>
      </c>
    </row>
    <row r="45" spans="1:15" x14ac:dyDescent="0.25">
      <c r="A45" s="4">
        <v>41821</v>
      </c>
      <c r="B45" s="2">
        <v>51129.88</v>
      </c>
      <c r="C45" s="5">
        <v>50058.23</v>
      </c>
      <c r="D45" s="5">
        <v>48386.42</v>
      </c>
      <c r="E45" s="6"/>
      <c r="F45" s="2"/>
      <c r="G45" s="2"/>
      <c r="H45" s="6">
        <f t="shared" si="10"/>
        <v>967.72839999999997</v>
      </c>
      <c r="I45" s="2"/>
      <c r="J45" s="2"/>
      <c r="K45" s="2"/>
      <c r="L45" s="2"/>
      <c r="M45" s="2"/>
      <c r="N45" s="2">
        <f t="shared" si="11"/>
        <v>967.72839999999997</v>
      </c>
      <c r="O45" s="8">
        <f t="shared" si="12"/>
        <v>98548.571599999996</v>
      </c>
    </row>
    <row r="46" spans="1:15" x14ac:dyDescent="0.25">
      <c r="A46" s="4">
        <v>41852</v>
      </c>
      <c r="B46" s="2">
        <v>19380.46</v>
      </c>
      <c r="C46" s="5">
        <v>49658.2</v>
      </c>
      <c r="D46" s="5">
        <v>44522.26</v>
      </c>
      <c r="E46" s="6"/>
      <c r="F46" s="2"/>
      <c r="G46" s="2"/>
      <c r="H46" s="6">
        <f t="shared" si="10"/>
        <v>890.44520000000011</v>
      </c>
      <c r="I46" s="2"/>
      <c r="J46" s="2"/>
      <c r="K46" s="2"/>
      <c r="L46" s="2"/>
      <c r="M46" s="2"/>
      <c r="N46" s="2">
        <f t="shared" si="11"/>
        <v>890.44520000000011</v>
      </c>
      <c r="O46" s="8">
        <f t="shared" si="12"/>
        <v>63012.274799999999</v>
      </c>
    </row>
    <row r="47" spans="1:15" x14ac:dyDescent="0.25">
      <c r="A47" s="4">
        <v>41883</v>
      </c>
      <c r="B47" s="2">
        <v>75601.16</v>
      </c>
      <c r="C47" s="5">
        <v>50115.39</v>
      </c>
      <c r="D47" s="5">
        <v>41804.71</v>
      </c>
      <c r="E47" s="6"/>
      <c r="F47" s="2">
        <v>4647.21</v>
      </c>
      <c r="G47" s="2"/>
      <c r="H47" s="6">
        <f t="shared" si="10"/>
        <v>836.0942</v>
      </c>
      <c r="I47" s="2"/>
      <c r="J47" s="2"/>
      <c r="K47" s="2"/>
      <c r="L47" s="2"/>
      <c r="M47" s="2"/>
      <c r="N47" s="2">
        <f t="shared" si="11"/>
        <v>5483.3042000000005</v>
      </c>
      <c r="O47" s="8">
        <f t="shared" si="12"/>
        <v>111922.56580000001</v>
      </c>
    </row>
    <row r="48" spans="1:15" x14ac:dyDescent="0.25">
      <c r="A48" s="4">
        <v>41913</v>
      </c>
      <c r="B48" s="2">
        <v>76561.539999999994</v>
      </c>
      <c r="C48" s="5">
        <v>50081.79</v>
      </c>
      <c r="D48" s="5">
        <v>61610.63</v>
      </c>
      <c r="E48" s="6"/>
      <c r="F48" s="2">
        <v>130164</v>
      </c>
      <c r="G48" s="2"/>
      <c r="H48" s="6">
        <f t="shared" si="10"/>
        <v>1232.2126000000001</v>
      </c>
      <c r="I48" s="2"/>
      <c r="J48" s="2"/>
      <c r="K48" s="2"/>
      <c r="L48" s="2"/>
      <c r="M48" s="2"/>
      <c r="N48" s="2">
        <f t="shared" si="11"/>
        <v>131396.2126</v>
      </c>
      <c r="O48" s="8">
        <f t="shared" si="12"/>
        <v>6775.9573999999993</v>
      </c>
    </row>
    <row r="49" spans="1:15" x14ac:dyDescent="0.25">
      <c r="A49" s="4">
        <v>41944</v>
      </c>
      <c r="B49" s="2">
        <v>70268.479999999996</v>
      </c>
      <c r="C49" s="5">
        <v>50000.07</v>
      </c>
      <c r="D49" s="5">
        <v>49014.33</v>
      </c>
      <c r="E49" s="6"/>
      <c r="F49" s="2">
        <v>496681.29</v>
      </c>
      <c r="G49" s="2"/>
      <c r="H49" s="6">
        <f t="shared" si="10"/>
        <v>980.28660000000002</v>
      </c>
      <c r="I49" s="2"/>
      <c r="J49" s="2"/>
      <c r="K49" s="2"/>
      <c r="L49" s="2"/>
      <c r="M49" s="2"/>
      <c r="N49" s="2">
        <f t="shared" si="11"/>
        <v>497661.57659999997</v>
      </c>
      <c r="O49" s="8">
        <f t="shared" si="12"/>
        <v>-378378.76659999997</v>
      </c>
    </row>
    <row r="50" spans="1:15" x14ac:dyDescent="0.25">
      <c r="A50" s="4">
        <v>41974</v>
      </c>
      <c r="B50" s="2">
        <v>82032.98</v>
      </c>
      <c r="C50" s="5">
        <v>49656</v>
      </c>
      <c r="D50" s="5">
        <v>64566.47</v>
      </c>
      <c r="E50" s="6"/>
      <c r="F50" s="2">
        <v>8746.91</v>
      </c>
      <c r="G50" s="2"/>
      <c r="H50" s="6">
        <f t="shared" si="10"/>
        <v>1291.3294000000001</v>
      </c>
      <c r="I50" s="2"/>
      <c r="J50" s="2"/>
      <c r="K50" s="2"/>
      <c r="L50" s="2"/>
      <c r="M50" s="2"/>
      <c r="N50" s="2">
        <f t="shared" si="11"/>
        <v>10038.2394</v>
      </c>
      <c r="O50" s="8">
        <f t="shared" si="12"/>
        <v>136561.21059999999</v>
      </c>
    </row>
    <row r="51" spans="1:15" x14ac:dyDescent="0.25">
      <c r="A51" s="2" t="s">
        <v>8</v>
      </c>
      <c r="B51" s="2">
        <f>SUM(B39:B50)</f>
        <v>630068.38</v>
      </c>
      <c r="C51" s="8">
        <f>SUM(C39:C50)</f>
        <v>598103.77999999991</v>
      </c>
      <c r="D51" s="8">
        <f>SUM(D39:D50)</f>
        <v>598976.4</v>
      </c>
      <c r="E51" s="6">
        <f t="shared" ref="E51" si="13">D51/C51*100</f>
        <v>100.14589775707488</v>
      </c>
      <c r="F51" s="2">
        <f>SUM(F39:F50)</f>
        <v>693128.41</v>
      </c>
      <c r="G51" s="2"/>
      <c r="H51" s="6">
        <f>SUM(H39:H50)</f>
        <v>11979.528</v>
      </c>
      <c r="I51" s="2"/>
      <c r="J51" s="2"/>
      <c r="K51" s="2"/>
      <c r="L51" s="2"/>
      <c r="M51" s="2"/>
      <c r="N51" s="2">
        <f t="shared" si="11"/>
        <v>705107.93800000008</v>
      </c>
      <c r="O51" s="8">
        <f t="shared" si="12"/>
        <v>523936.84199999995</v>
      </c>
    </row>
    <row r="54" spans="1:15" x14ac:dyDescent="0.25">
      <c r="F54" s="1" t="s">
        <v>26</v>
      </c>
    </row>
    <row r="55" spans="1:15" ht="110.25" x14ac:dyDescent="0.25">
      <c r="A55" s="2" t="s">
        <v>16</v>
      </c>
      <c r="B55" s="3" t="s">
        <v>17</v>
      </c>
      <c r="C55" s="3" t="s">
        <v>0</v>
      </c>
      <c r="D55" s="3" t="s">
        <v>1</v>
      </c>
      <c r="E55" s="3" t="s">
        <v>2</v>
      </c>
      <c r="F55" s="3" t="s">
        <v>28</v>
      </c>
      <c r="G55" s="3"/>
      <c r="H55" s="3" t="s">
        <v>7</v>
      </c>
      <c r="I55" s="3"/>
      <c r="J55" s="3"/>
      <c r="K55" s="3"/>
      <c r="L55" s="3"/>
      <c r="M55" s="3"/>
      <c r="N55" s="3" t="s">
        <v>12</v>
      </c>
      <c r="O55" s="3" t="s">
        <v>11</v>
      </c>
    </row>
    <row r="56" spans="1:15" x14ac:dyDescent="0.25">
      <c r="A56" s="4">
        <v>41640</v>
      </c>
      <c r="B56" s="2">
        <v>0</v>
      </c>
      <c r="C56" s="5">
        <v>16487.419999999998</v>
      </c>
      <c r="D56" s="5">
        <v>12711.05</v>
      </c>
      <c r="E56" s="6"/>
      <c r="F56" s="2"/>
      <c r="G56" s="2"/>
      <c r="H56" s="6">
        <f>D56*2%</f>
        <v>254.221</v>
      </c>
      <c r="I56" s="2"/>
      <c r="J56" s="2"/>
      <c r="K56" s="2"/>
      <c r="L56" s="2"/>
      <c r="M56" s="2"/>
      <c r="N56" s="6">
        <f>F56+G56+H56+I56+J56+K56+L56+M56</f>
        <v>254.221</v>
      </c>
      <c r="O56" s="8">
        <f>D56-N56+B56</f>
        <v>12456.829</v>
      </c>
    </row>
    <row r="57" spans="1:15" x14ac:dyDescent="0.25">
      <c r="A57" s="4">
        <v>41671</v>
      </c>
      <c r="B57" s="2">
        <v>0</v>
      </c>
      <c r="C57" s="5">
        <v>16515</v>
      </c>
      <c r="D57" s="5">
        <v>15010.54</v>
      </c>
      <c r="E57" s="6"/>
      <c r="F57" s="2">
        <v>510</v>
      </c>
      <c r="G57" s="2"/>
      <c r="H57" s="6">
        <f t="shared" ref="H57:H67" si="14">D57*2%</f>
        <v>300.21080000000001</v>
      </c>
      <c r="I57" s="2"/>
      <c r="J57" s="2"/>
      <c r="K57" s="2"/>
      <c r="L57" s="2"/>
      <c r="M57" s="2"/>
      <c r="N57" s="6">
        <f t="shared" ref="N57:N68" si="15">F57+G57+H57+I57+J57+K57+L57+M57</f>
        <v>810.21080000000006</v>
      </c>
      <c r="O57" s="8">
        <f t="shared" ref="O57:O68" si="16">D57-N57+B57</f>
        <v>14200.3292</v>
      </c>
    </row>
    <row r="58" spans="1:15" x14ac:dyDescent="0.25">
      <c r="A58" s="4">
        <v>41699</v>
      </c>
      <c r="B58" s="2">
        <v>0</v>
      </c>
      <c r="C58" s="5">
        <v>16697.669999999998</v>
      </c>
      <c r="D58" s="5">
        <v>17437.21</v>
      </c>
      <c r="E58" s="6"/>
      <c r="F58" s="2">
        <v>5200</v>
      </c>
      <c r="G58" s="2"/>
      <c r="H58" s="6">
        <f t="shared" si="14"/>
        <v>348.74419999999998</v>
      </c>
      <c r="I58" s="2"/>
      <c r="J58" s="2"/>
      <c r="K58" s="2"/>
      <c r="L58" s="2"/>
      <c r="M58" s="2"/>
      <c r="N58" s="6">
        <f t="shared" si="15"/>
        <v>5548.7442000000001</v>
      </c>
      <c r="O58" s="8">
        <f t="shared" si="16"/>
        <v>11888.465799999998</v>
      </c>
    </row>
    <row r="59" spans="1:15" x14ac:dyDescent="0.25">
      <c r="A59" s="4">
        <v>41730</v>
      </c>
      <c r="B59" s="2">
        <v>0</v>
      </c>
      <c r="C59" s="5">
        <v>16704.07</v>
      </c>
      <c r="D59" s="5">
        <v>19941.37</v>
      </c>
      <c r="E59" s="6"/>
      <c r="F59" s="2">
        <v>1950</v>
      </c>
      <c r="G59" s="2"/>
      <c r="H59" s="6">
        <f t="shared" si="14"/>
        <v>398.82740000000001</v>
      </c>
      <c r="I59" s="2"/>
      <c r="J59" s="2"/>
      <c r="K59" s="2"/>
      <c r="L59" s="2"/>
      <c r="M59" s="2"/>
      <c r="N59" s="6">
        <f t="shared" si="15"/>
        <v>2348.8274000000001</v>
      </c>
      <c r="O59" s="8">
        <f t="shared" si="16"/>
        <v>17592.542600000001</v>
      </c>
    </row>
    <row r="60" spans="1:15" x14ac:dyDescent="0.25">
      <c r="A60" s="4">
        <v>41760</v>
      </c>
      <c r="B60" s="2">
        <v>0</v>
      </c>
      <c r="C60" s="5">
        <v>16954.27</v>
      </c>
      <c r="D60" s="5">
        <v>14535.83</v>
      </c>
      <c r="E60" s="6"/>
      <c r="F60" s="2">
        <v>1000</v>
      </c>
      <c r="G60" s="2"/>
      <c r="H60" s="6">
        <f t="shared" si="14"/>
        <v>290.71660000000003</v>
      </c>
      <c r="I60" s="2"/>
      <c r="J60" s="2"/>
      <c r="K60" s="2"/>
      <c r="L60" s="2"/>
      <c r="M60" s="2"/>
      <c r="N60" s="6">
        <f t="shared" si="15"/>
        <v>1290.7166</v>
      </c>
      <c r="O60" s="8">
        <f t="shared" si="16"/>
        <v>13245.1134</v>
      </c>
    </row>
    <row r="61" spans="1:15" x14ac:dyDescent="0.25">
      <c r="A61" s="4">
        <v>41791</v>
      </c>
      <c r="B61" s="2">
        <v>0</v>
      </c>
      <c r="C61" s="5">
        <v>16783.7</v>
      </c>
      <c r="D61" s="5">
        <v>17348.990000000002</v>
      </c>
      <c r="E61" s="6"/>
      <c r="F61" s="2">
        <v>10738.28</v>
      </c>
      <c r="G61" s="2"/>
      <c r="H61" s="6">
        <f t="shared" si="14"/>
        <v>346.97980000000001</v>
      </c>
      <c r="I61" s="2"/>
      <c r="J61" s="2"/>
      <c r="K61" s="2"/>
      <c r="L61" s="2"/>
      <c r="M61" s="2"/>
      <c r="N61" s="6">
        <f t="shared" si="15"/>
        <v>11085.2598</v>
      </c>
      <c r="O61" s="8">
        <f t="shared" si="16"/>
        <v>6263.7302000000018</v>
      </c>
    </row>
    <row r="62" spans="1:15" x14ac:dyDescent="0.25">
      <c r="A62" s="4">
        <v>41821</v>
      </c>
      <c r="B62" s="2">
        <v>0</v>
      </c>
      <c r="C62" s="5">
        <v>16804.150000000001</v>
      </c>
      <c r="D62" s="5">
        <v>16242.94</v>
      </c>
      <c r="E62" s="6"/>
      <c r="F62" s="2">
        <v>10625</v>
      </c>
      <c r="G62" s="2"/>
      <c r="H62" s="6">
        <f t="shared" si="14"/>
        <v>324.85880000000003</v>
      </c>
      <c r="I62" s="2"/>
      <c r="J62" s="2"/>
      <c r="K62" s="2"/>
      <c r="L62" s="2"/>
      <c r="M62" s="2"/>
      <c r="N62" s="6">
        <f t="shared" si="15"/>
        <v>10949.8588</v>
      </c>
      <c r="O62" s="8">
        <f t="shared" si="16"/>
        <v>5293.0812000000005</v>
      </c>
    </row>
    <row r="63" spans="1:15" x14ac:dyDescent="0.25">
      <c r="A63" s="4">
        <v>41852</v>
      </c>
      <c r="B63" s="2">
        <v>0</v>
      </c>
      <c r="C63" s="5">
        <v>16650</v>
      </c>
      <c r="D63" s="5">
        <v>14927.96</v>
      </c>
      <c r="E63" s="6"/>
      <c r="F63" s="2">
        <v>3600</v>
      </c>
      <c r="G63" s="2"/>
      <c r="H63" s="6">
        <f t="shared" si="14"/>
        <v>298.55919999999998</v>
      </c>
      <c r="I63" s="2"/>
      <c r="J63" s="2"/>
      <c r="K63" s="2"/>
      <c r="L63" s="2"/>
      <c r="M63" s="2"/>
      <c r="N63" s="6">
        <f t="shared" si="15"/>
        <v>3898.5592000000001</v>
      </c>
      <c r="O63" s="8">
        <f t="shared" si="16"/>
        <v>11029.400799999999</v>
      </c>
    </row>
    <row r="64" spans="1:15" x14ac:dyDescent="0.25">
      <c r="A64" s="4">
        <v>41883</v>
      </c>
      <c r="B64" s="2">
        <v>0</v>
      </c>
      <c r="C64" s="5">
        <v>16826.78</v>
      </c>
      <c r="D64" s="5">
        <v>14036.38</v>
      </c>
      <c r="E64" s="6"/>
      <c r="F64" s="2">
        <v>12900</v>
      </c>
      <c r="G64" s="2"/>
      <c r="H64" s="6">
        <f t="shared" si="14"/>
        <v>280.7276</v>
      </c>
      <c r="I64" s="2"/>
      <c r="J64" s="2"/>
      <c r="K64" s="2"/>
      <c r="L64" s="2"/>
      <c r="M64" s="2"/>
      <c r="N64" s="6">
        <f t="shared" si="15"/>
        <v>13180.7276</v>
      </c>
      <c r="O64" s="8">
        <f t="shared" si="16"/>
        <v>855.65239999999903</v>
      </c>
    </row>
    <row r="65" spans="1:15" x14ac:dyDescent="0.25">
      <c r="A65" s="4">
        <v>41913</v>
      </c>
      <c r="B65" s="2">
        <v>0</v>
      </c>
      <c r="C65" s="5">
        <v>16846.13</v>
      </c>
      <c r="D65" s="5">
        <v>20724.11</v>
      </c>
      <c r="E65" s="6"/>
      <c r="F65" s="2">
        <v>11245.08</v>
      </c>
      <c r="G65" s="2"/>
      <c r="H65" s="6">
        <f t="shared" si="14"/>
        <v>414.48220000000003</v>
      </c>
      <c r="I65" s="2"/>
      <c r="J65" s="2"/>
      <c r="K65" s="2"/>
      <c r="L65" s="2"/>
      <c r="M65" s="2"/>
      <c r="N65" s="6">
        <f t="shared" si="15"/>
        <v>11659.5622</v>
      </c>
      <c r="O65" s="8">
        <f t="shared" si="16"/>
        <v>9064.5478000000003</v>
      </c>
    </row>
    <row r="66" spans="1:15" x14ac:dyDescent="0.25">
      <c r="A66" s="4">
        <v>41944</v>
      </c>
      <c r="B66" s="2">
        <v>0</v>
      </c>
      <c r="C66" s="5">
        <v>16792.080000000002</v>
      </c>
      <c r="D66" s="5">
        <v>16461.02</v>
      </c>
      <c r="E66" s="6"/>
      <c r="F66" s="2">
        <v>22065</v>
      </c>
      <c r="G66" s="2"/>
      <c r="H66" s="6">
        <f t="shared" si="14"/>
        <v>329.22040000000004</v>
      </c>
      <c r="I66" s="2"/>
      <c r="J66" s="2"/>
      <c r="K66" s="2"/>
      <c r="L66" s="2"/>
      <c r="M66" s="2"/>
      <c r="N66" s="6">
        <f t="shared" si="15"/>
        <v>22394.220399999998</v>
      </c>
      <c r="O66" s="8">
        <f t="shared" si="16"/>
        <v>-5933.2003999999979</v>
      </c>
    </row>
    <row r="67" spans="1:15" x14ac:dyDescent="0.25">
      <c r="A67" s="4">
        <v>41974</v>
      </c>
      <c r="B67" s="2">
        <v>0</v>
      </c>
      <c r="C67" s="5">
        <v>16650</v>
      </c>
      <c r="D67" s="5">
        <v>21649.58</v>
      </c>
      <c r="E67" s="6"/>
      <c r="F67" s="2">
        <v>1546.67</v>
      </c>
      <c r="G67" s="2"/>
      <c r="H67" s="6">
        <f t="shared" si="14"/>
        <v>432.99160000000006</v>
      </c>
      <c r="I67" s="2"/>
      <c r="J67" s="2"/>
      <c r="K67" s="2"/>
      <c r="L67" s="2"/>
      <c r="M67" s="2"/>
      <c r="N67" s="6">
        <f t="shared" si="15"/>
        <v>1979.6616000000001</v>
      </c>
      <c r="O67" s="8">
        <f t="shared" si="16"/>
        <v>19669.918400000002</v>
      </c>
    </row>
    <row r="68" spans="1:15" x14ac:dyDescent="0.25">
      <c r="A68" s="4" t="s">
        <v>27</v>
      </c>
      <c r="B68" s="2">
        <v>0</v>
      </c>
      <c r="C68" s="8">
        <f>SUM(C56:C67)</f>
        <v>200711.27000000002</v>
      </c>
      <c r="D68" s="8">
        <f>SUM(D56:D67)</f>
        <v>201026.97999999998</v>
      </c>
      <c r="E68" s="6">
        <f t="shared" ref="E68" si="17">D68/C68*100</f>
        <v>100.15729560178657</v>
      </c>
      <c r="F68" s="2">
        <f>SUM(F56:F67)</f>
        <v>81380.03</v>
      </c>
      <c r="G68" s="2"/>
      <c r="H68" s="6">
        <f>SUM(H56:H67)</f>
        <v>4020.539600000001</v>
      </c>
      <c r="I68" s="2"/>
      <c r="J68" s="2"/>
      <c r="K68" s="2"/>
      <c r="L68" s="2"/>
      <c r="M68" s="2"/>
      <c r="N68" s="6">
        <f t="shared" si="15"/>
        <v>85400.569600000003</v>
      </c>
      <c r="O68" s="8">
        <f t="shared" si="16"/>
        <v>115626.41039999998</v>
      </c>
    </row>
    <row r="70" spans="1:15" x14ac:dyDescent="0.25">
      <c r="D70" s="9"/>
      <c r="O70" s="9"/>
    </row>
  </sheetData>
  <pageMargins left="0.7" right="0.7" top="0.75" bottom="0.75" header="0.3" footer="0.3"/>
  <pageSetup paperSize="9" scale="64" orientation="landscape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2014-04-22T07:18:53Z</cp:lastPrinted>
  <dcterms:created xsi:type="dcterms:W3CDTF">2013-01-14T08:21:36Z</dcterms:created>
  <dcterms:modified xsi:type="dcterms:W3CDTF">2015-03-17T03:15:21Z</dcterms:modified>
</cp:coreProperties>
</file>