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ДС" sheetId="5" r:id="rId1"/>
  </sheets>
  <calcPr calcId="125725"/>
</workbook>
</file>

<file path=xl/calcChain.xml><?xml version="1.0" encoding="utf-8"?>
<calcChain xmlns="http://schemas.openxmlformats.org/spreadsheetml/2006/main">
  <c r="X39" i="5"/>
  <c r="W37"/>
  <c r="X21"/>
  <c r="X31"/>
  <c r="X35"/>
  <c r="X10"/>
  <c r="X18"/>
  <c r="X20"/>
  <c r="S7"/>
  <c r="S8"/>
  <c r="X8" s="1"/>
  <c r="S9"/>
  <c r="X9" s="1"/>
  <c r="S10"/>
  <c r="S11"/>
  <c r="S12"/>
  <c r="X12" s="1"/>
  <c r="S13"/>
  <c r="S14"/>
  <c r="X14" s="1"/>
  <c r="S15"/>
  <c r="S16"/>
  <c r="S17"/>
  <c r="X17" s="1"/>
  <c r="S18"/>
  <c r="S19"/>
  <c r="S21"/>
  <c r="S22"/>
  <c r="X22" s="1"/>
  <c r="S23"/>
  <c r="X23" s="1"/>
  <c r="S24"/>
  <c r="X24" s="1"/>
  <c r="S25"/>
  <c r="S26"/>
  <c r="S27"/>
  <c r="X27" s="1"/>
  <c r="S28"/>
  <c r="X28" s="1"/>
  <c r="S29"/>
  <c r="X29" s="1"/>
  <c r="S30"/>
  <c r="X30" s="1"/>
  <c r="S31"/>
  <c r="S32"/>
  <c r="X32" s="1"/>
  <c r="S33"/>
  <c r="X33" s="1"/>
  <c r="S34"/>
  <c r="X34" s="1"/>
  <c r="S35"/>
  <c r="S36"/>
  <c r="X36" s="1"/>
  <c r="S37"/>
  <c r="X37" s="1"/>
  <c r="S38"/>
  <c r="X38" s="1"/>
  <c r="S39"/>
  <c r="W39" s="1"/>
  <c r="S40"/>
  <c r="S41"/>
  <c r="S6"/>
  <c r="X6" s="1"/>
  <c r="W38" l="1"/>
  <c r="W13"/>
  <c r="W18"/>
  <c r="W14"/>
  <c r="W10"/>
  <c r="W19"/>
  <c r="W15"/>
  <c r="W11"/>
  <c r="W7"/>
  <c r="W16"/>
  <c r="W12"/>
  <c r="X16"/>
  <c r="W17"/>
  <c r="W8"/>
  <c r="W9"/>
  <c r="X19"/>
  <c r="X15"/>
  <c r="X11"/>
  <c r="X7"/>
  <c r="W6"/>
  <c r="W20"/>
  <c r="X13"/>
  <c r="W41"/>
  <c r="W40"/>
  <c r="X41"/>
  <c r="X40"/>
  <c r="X26"/>
  <c r="X25"/>
</calcChain>
</file>

<file path=xl/sharedStrings.xml><?xml version="1.0" encoding="utf-8"?>
<sst xmlns="http://schemas.openxmlformats.org/spreadsheetml/2006/main" count="523" uniqueCount="55">
  <si>
    <t>кирпичный</t>
  </si>
  <si>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</si>
  <si>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</si>
  <si>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</si>
  <si>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</si>
  <si>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</si>
  <si>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</si>
  <si>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</si>
  <si>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</si>
  <si>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</si>
  <si>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</si>
  <si>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</si>
  <si>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</si>
  <si>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</si>
  <si>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</si>
  <si>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</si>
  <si>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</si>
  <si>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</si>
  <si>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Байкальская</t>
  </si>
  <si>
    <t>нет</t>
  </si>
  <si>
    <t>216а</t>
  </si>
  <si>
    <t>Советская</t>
  </si>
  <si>
    <t>107а</t>
  </si>
  <si>
    <t>Партизанская</t>
  </si>
  <si>
    <t>Год постройки</t>
  </si>
  <si>
    <t>Год ввода в эксплуатацию</t>
  </si>
  <si>
    <t>2013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</si>
  <si>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</si>
  <si>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</si>
  <si>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</si>
  <si>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</si>
  <si>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</si>
  <si>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</si>
  <si>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</si>
  <si>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</si>
  <si>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</si>
  <si>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</si>
  <si>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</si>
  <si>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</si>
  <si>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</si>
  <si>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</si>
  <si>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</si>
  <si>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</si>
  <si>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</si>
  <si>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</si>
  <si>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</si>
  <si>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</si>
  <si>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</si>
  <si>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да </t>
  </si>
  <si>
    <t>да</t>
  </si>
  <si>
    <t xml:space="preserve">Байкальская </t>
  </si>
  <si>
    <t>188</t>
  </si>
  <si>
    <t>236</t>
  </si>
  <si>
    <t>2009</t>
  </si>
  <si>
    <t>Степень физического износа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</si>
</sst>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0.0"/>
  </numFmts>
  <fonts count="7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42"/>
  <sheetViews>
    <sheetView tabSelected="1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S6" sqref="S6:S41"/>
    </sheetView>
  </sheetViews>
  <sheetFormatPr defaultColWidth="7.5703125" defaultRowHeight="15"/>
  <cols>
    <col min="1" max="1" width="5.5703125" style="1" customWidth="1"/>
    <col min="2" max="2" width="12.28515625" style="1" customWidth="1"/>
    <col min="3" max="3" width="9.140625" style="1" customWidth="1"/>
    <col min="4" max="4" width="19" style="1" customWidth="1"/>
    <col min="5" max="9" width="7.5703125" style="1"/>
    <col min="10" max="10" width="13.85546875" style="2" customWidth="1"/>
    <col min="11" max="11" width="21.28515625" style="1" customWidth="1"/>
    <col min="12" max="13" width="7.5703125" style="1"/>
    <col min="14" max="18" width="7.5703125" style="1" customWidth="1"/>
    <col min="19" max="21" width="10.42578125" style="1" customWidth="1"/>
    <col min="22" max="22" width="9.7109375" style="1" customWidth="1"/>
    <col min="23" max="23" width="12.140625" style="1" customWidth="1"/>
    <col min="24" max="24" width="11.7109375" style="1" customWidth="1"/>
    <col min="25" max="32" width="7.5703125" style="1" customWidth="1"/>
    <col min="33" max="16384" width="7.5703125" style="1"/>
  </cols>
  <sheetData>
    <row r="1" spans="1:32" ht="12.75" customHeight="1"/>
    <row r="2" spans="1:32" ht="32.25" customHeight="1">
      <c r="A2" s="31" t="s">
        <v>3</v>
      </c>
      <c r="B2" s="31" t="s">
        <v>4</v>
      </c>
      <c r="C2" s="34" t="s">
        <v>28</v>
      </c>
      <c r="D2" s="35"/>
      <c r="E2" s="35"/>
      <c r="F2" s="36"/>
      <c r="G2" s="31" t="s">
        <v>54</v>
      </c>
      <c r="H2" s="31" t="s">
        <v>24</v>
      </c>
      <c r="I2" s="31" t="s">
        <v>25</v>
      </c>
      <c r="J2" s="31" t="s">
        <v>27</v>
      </c>
      <c r="K2" s="31" t="s">
        <v>29</v>
      </c>
      <c r="L2" s="34" t="s">
        <v>30</v>
      </c>
      <c r="M2" s="36"/>
      <c r="N2" s="31" t="s">
        <v>5</v>
      </c>
      <c r="O2" s="37" t="s">
        <v>8</v>
      </c>
      <c r="P2" s="34" t="s">
        <v>33</v>
      </c>
      <c r="Q2" s="36"/>
      <c r="R2" s="31" t="s">
        <v>6</v>
      </c>
      <c r="S2" s="40" t="s">
        <v>7</v>
      </c>
      <c r="T2" s="42"/>
      <c r="U2" s="42"/>
      <c r="V2" s="43"/>
      <c r="W2" s="37" t="s">
        <v>37</v>
      </c>
      <c r="X2" s="37" t="s">
        <v>38</v>
      </c>
      <c r="Y2" s="37" t="s">
        <v>39</v>
      </c>
      <c r="Z2" s="37" t="s">
        <v>40</v>
      </c>
      <c r="AA2" s="37" t="s">
        <v>41</v>
      </c>
      <c r="AB2" s="37" t="s">
        <v>42</v>
      </c>
      <c r="AC2" s="37" t="s">
        <v>43</v>
      </c>
      <c r="AD2" s="44" t="s">
        <v>44</v>
      </c>
      <c r="AE2" s="45"/>
      <c r="AF2" s="46"/>
    </row>
    <row r="3" spans="1:32" ht="15.75" customHeight="1">
      <c r="A3" s="32"/>
      <c r="B3" s="32"/>
      <c r="C3" s="31" t="s">
        <v>9</v>
      </c>
      <c r="D3" s="31" t="s">
        <v>10</v>
      </c>
      <c r="E3" s="31" t="s">
        <v>11</v>
      </c>
      <c r="F3" s="31" t="s">
        <v>12</v>
      </c>
      <c r="G3" s="32"/>
      <c r="H3" s="32"/>
      <c r="I3" s="32"/>
      <c r="J3" s="32"/>
      <c r="K3" s="32"/>
      <c r="L3" s="31" t="s">
        <v>31</v>
      </c>
      <c r="M3" s="31" t="s">
        <v>32</v>
      </c>
      <c r="N3" s="32"/>
      <c r="O3" s="38"/>
      <c r="P3" s="31" t="s">
        <v>34</v>
      </c>
      <c r="Q3" s="31" t="s">
        <v>35</v>
      </c>
      <c r="R3" s="32"/>
      <c r="S3" s="31" t="s">
        <v>13</v>
      </c>
      <c r="T3" s="40" t="s">
        <v>14</v>
      </c>
      <c r="U3" s="41"/>
      <c r="V3" s="26"/>
      <c r="W3" s="38"/>
      <c r="X3" s="38"/>
      <c r="Y3" s="38"/>
      <c r="Z3" s="38"/>
      <c r="AA3" s="38"/>
      <c r="AB3" s="38"/>
      <c r="AC3" s="38"/>
      <c r="AD3" s="37" t="s">
        <v>45</v>
      </c>
      <c r="AE3" s="37" t="s">
        <v>46</v>
      </c>
      <c r="AF3" s="37" t="s">
        <v>47</v>
      </c>
    </row>
    <row r="4" spans="1:32" ht="110.25" customHeight="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9"/>
      <c r="P4" s="33"/>
      <c r="Q4" s="33"/>
      <c r="R4" s="33"/>
      <c r="S4" s="33"/>
      <c r="T4" s="23" t="s">
        <v>36</v>
      </c>
      <c r="U4" s="4" t="s">
        <v>15</v>
      </c>
      <c r="V4" s="4" t="s">
        <v>16</v>
      </c>
      <c r="W4" s="39"/>
      <c r="X4" s="39"/>
      <c r="Y4" s="39"/>
      <c r="Z4" s="39"/>
      <c r="AA4" s="39"/>
      <c r="AB4" s="39"/>
      <c r="AC4" s="39"/>
      <c r="AD4" s="39"/>
      <c r="AE4" s="39"/>
      <c r="AF4" s="39"/>
    </row>
    <row r="5" spans="1:32" ht="15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7">
        <v>7</v>
      </c>
      <c r="H5" s="27">
        <v>8</v>
      </c>
      <c r="I5" s="27">
        <v>9</v>
      </c>
      <c r="J5" s="27">
        <v>10</v>
      </c>
      <c r="K5" s="27">
        <v>11</v>
      </c>
      <c r="L5" s="27">
        <v>12</v>
      </c>
      <c r="M5" s="27">
        <v>13</v>
      </c>
      <c r="N5" s="27">
        <v>14</v>
      </c>
      <c r="O5" s="27">
        <v>15</v>
      </c>
      <c r="P5" s="27">
        <v>16</v>
      </c>
      <c r="Q5" s="27">
        <v>17</v>
      </c>
      <c r="R5" s="27">
        <v>18</v>
      </c>
      <c r="S5" s="27">
        <v>19</v>
      </c>
      <c r="T5" s="27">
        <v>20</v>
      </c>
      <c r="U5" s="27">
        <v>21</v>
      </c>
      <c r="V5" s="27">
        <v>22</v>
      </c>
      <c r="W5" s="27">
        <v>23</v>
      </c>
      <c r="X5" s="27">
        <v>24</v>
      </c>
      <c r="Y5" s="27">
        <v>25</v>
      </c>
      <c r="Z5" s="27">
        <v>26</v>
      </c>
      <c r="AA5" s="27">
        <v>27</v>
      </c>
      <c r="AB5" s="27">
        <v>28</v>
      </c>
      <c r="AC5" s="27">
        <v>29</v>
      </c>
      <c r="AD5" s="27">
        <v>30</v>
      </c>
      <c r="AE5" s="27">
        <v>31</v>
      </c>
      <c r="AF5" s="27">
        <v>32</v>
      </c>
    </row>
    <row r="6" spans="1:32">
      <c r="A6" s="26">
        <v>1</v>
      </c>
      <c r="B6" s="4" t="s">
        <v>17</v>
      </c>
      <c r="C6" s="26"/>
      <c r="D6" s="13" t="s">
        <v>18</v>
      </c>
      <c r="E6" s="13">
        <v>202</v>
      </c>
      <c r="F6" s="8">
        <v>1</v>
      </c>
      <c r="G6" s="30">
        <v>0</v>
      </c>
      <c r="H6" s="24">
        <v>2006</v>
      </c>
      <c r="I6" s="13">
        <v>2006</v>
      </c>
      <c r="J6" s="23" t="s">
        <v>0</v>
      </c>
      <c r="K6" s="24" t="s">
        <v>1</v>
      </c>
      <c r="L6" s="13">
        <v>9</v>
      </c>
      <c r="M6" s="9"/>
      <c r="N6" s="13">
        <v>2</v>
      </c>
      <c r="O6" s="6">
        <v>2</v>
      </c>
      <c r="P6" s="9">
        <v>73</v>
      </c>
      <c r="Q6" s="10">
        <v>15</v>
      </c>
      <c r="R6" s="25" t="s">
        <v>19</v>
      </c>
      <c r="S6" s="47">
        <f>T6+U6</f>
        <v>5291.1</v>
      </c>
      <c r="T6" s="11">
        <v>4868.1000000000004</v>
      </c>
      <c r="U6" s="11">
        <v>423</v>
      </c>
      <c r="V6" s="12">
        <v>786.5</v>
      </c>
      <c r="W6" s="5">
        <f>35238.7/SUM(S$6:S$20)*S6</f>
        <v>4006.8649238465346</v>
      </c>
      <c r="X6" s="5">
        <f>2674/46533.11*S6</f>
        <v>304.05019995439807</v>
      </c>
      <c r="Y6" s="6" t="s">
        <v>2</v>
      </c>
      <c r="Z6" s="6" t="s">
        <v>2</v>
      </c>
      <c r="AA6" s="6" t="s">
        <v>2</v>
      </c>
      <c r="AB6" s="6" t="s">
        <v>2</v>
      </c>
      <c r="AC6" s="6" t="s">
        <v>2</v>
      </c>
      <c r="AD6" s="6" t="s">
        <v>48</v>
      </c>
      <c r="AE6" s="6" t="s">
        <v>49</v>
      </c>
      <c r="AF6" s="6" t="s">
        <v>2</v>
      </c>
    </row>
    <row r="7" spans="1:32">
      <c r="A7" s="26">
        <v>2</v>
      </c>
      <c r="B7" s="4" t="s">
        <v>17</v>
      </c>
      <c r="C7" s="26"/>
      <c r="D7" s="13" t="s">
        <v>18</v>
      </c>
      <c r="E7" s="13">
        <v>202</v>
      </c>
      <c r="F7" s="8">
        <v>2</v>
      </c>
      <c r="G7" s="30">
        <v>0</v>
      </c>
      <c r="H7" s="24">
        <v>2006</v>
      </c>
      <c r="I7" s="13">
        <v>2006</v>
      </c>
      <c r="J7" s="23" t="s">
        <v>0</v>
      </c>
      <c r="K7" s="24" t="s">
        <v>1</v>
      </c>
      <c r="L7" s="13">
        <v>9</v>
      </c>
      <c r="M7" s="9"/>
      <c r="N7" s="13">
        <v>2</v>
      </c>
      <c r="O7" s="6">
        <v>2</v>
      </c>
      <c r="P7" s="9">
        <v>72</v>
      </c>
      <c r="Q7" s="10">
        <v>15</v>
      </c>
      <c r="R7" s="25" t="s">
        <v>19</v>
      </c>
      <c r="S7" s="47">
        <f t="shared" ref="S7:S41" si="0">T7+U7</f>
        <v>5252.7</v>
      </c>
      <c r="T7" s="11">
        <v>4844.3999999999996</v>
      </c>
      <c r="U7" s="11">
        <v>408.3</v>
      </c>
      <c r="V7" s="12">
        <v>1005.2</v>
      </c>
      <c r="W7" s="5">
        <f t="shared" ref="W7:W20" si="1">35238.7/SUM(S$6:S$20)*S7</f>
        <v>3977.7852215018975</v>
      </c>
      <c r="X7" s="5">
        <f t="shared" ref="X7:X20" si="2">2674/46533.11*S7</f>
        <v>301.84356472197965</v>
      </c>
      <c r="Y7" s="6" t="s">
        <v>2</v>
      </c>
      <c r="Z7" s="6" t="s">
        <v>2</v>
      </c>
      <c r="AA7" s="6" t="s">
        <v>2</v>
      </c>
      <c r="AB7" s="6" t="s">
        <v>2</v>
      </c>
      <c r="AC7" s="6" t="s">
        <v>2</v>
      </c>
      <c r="AD7" s="6" t="s">
        <v>48</v>
      </c>
      <c r="AE7" s="6" t="s">
        <v>49</v>
      </c>
      <c r="AF7" s="6" t="s">
        <v>2</v>
      </c>
    </row>
    <row r="8" spans="1:32">
      <c r="A8" s="26">
        <v>3</v>
      </c>
      <c r="B8" s="4" t="s">
        <v>17</v>
      </c>
      <c r="C8" s="26"/>
      <c r="D8" s="13" t="s">
        <v>18</v>
      </c>
      <c r="E8" s="13">
        <v>202</v>
      </c>
      <c r="F8" s="8">
        <v>3</v>
      </c>
      <c r="G8" s="30">
        <v>0</v>
      </c>
      <c r="H8" s="24">
        <v>2007</v>
      </c>
      <c r="I8" s="13">
        <v>2007</v>
      </c>
      <c r="J8" s="23" t="s">
        <v>0</v>
      </c>
      <c r="K8" s="24" t="s">
        <v>1</v>
      </c>
      <c r="L8" s="13">
        <v>9</v>
      </c>
      <c r="M8" s="9"/>
      <c r="N8" s="13">
        <v>1</v>
      </c>
      <c r="O8" s="6">
        <v>1</v>
      </c>
      <c r="P8" s="9">
        <v>34</v>
      </c>
      <c r="Q8" s="10">
        <v>7</v>
      </c>
      <c r="R8" s="25" t="s">
        <v>19</v>
      </c>
      <c r="S8" s="47">
        <f t="shared" si="0"/>
        <v>2508.9500000000003</v>
      </c>
      <c r="T8" s="11">
        <v>2322.4</v>
      </c>
      <c r="U8" s="11">
        <v>186.55</v>
      </c>
      <c r="V8" s="12">
        <v>498.35</v>
      </c>
      <c r="W8" s="5">
        <f t="shared" si="1"/>
        <v>1899.9874791035443</v>
      </c>
      <c r="X8" s="5">
        <f t="shared" si="2"/>
        <v>144.17545485354407</v>
      </c>
      <c r="Y8" s="6" t="s">
        <v>2</v>
      </c>
      <c r="Z8" s="6" t="s">
        <v>2</v>
      </c>
      <c r="AA8" s="6" t="s">
        <v>2</v>
      </c>
      <c r="AB8" s="6" t="s">
        <v>2</v>
      </c>
      <c r="AC8" s="6" t="s">
        <v>2</v>
      </c>
      <c r="AD8" s="6" t="s">
        <v>48</v>
      </c>
      <c r="AE8" s="6" t="s">
        <v>49</v>
      </c>
      <c r="AF8" s="6" t="s">
        <v>2</v>
      </c>
    </row>
    <row r="9" spans="1:32">
      <c r="A9" s="26">
        <v>4</v>
      </c>
      <c r="B9" s="4" t="s">
        <v>17</v>
      </c>
      <c r="C9" s="26"/>
      <c r="D9" s="13" t="s">
        <v>18</v>
      </c>
      <c r="E9" s="13">
        <v>202</v>
      </c>
      <c r="F9" s="8">
        <v>4</v>
      </c>
      <c r="G9" s="30">
        <v>0</v>
      </c>
      <c r="H9" s="24">
        <v>2007</v>
      </c>
      <c r="I9" s="13">
        <v>2007</v>
      </c>
      <c r="J9" s="23" t="s">
        <v>0</v>
      </c>
      <c r="K9" s="24" t="s">
        <v>1</v>
      </c>
      <c r="L9" s="13">
        <v>9</v>
      </c>
      <c r="M9" s="9"/>
      <c r="N9" s="13">
        <v>1</v>
      </c>
      <c r="O9" s="6">
        <v>1</v>
      </c>
      <c r="P9" s="9">
        <v>45</v>
      </c>
      <c r="Q9" s="10">
        <v>3</v>
      </c>
      <c r="R9" s="25" t="s">
        <v>19</v>
      </c>
      <c r="S9" s="47">
        <f t="shared" si="0"/>
        <v>4117</v>
      </c>
      <c r="T9" s="11">
        <v>3154.7</v>
      </c>
      <c r="U9" s="11">
        <v>962.3</v>
      </c>
      <c r="V9" s="12">
        <v>520.79999999999995</v>
      </c>
      <c r="W9" s="5">
        <f t="shared" si="1"/>
        <v>3117.7378789809645</v>
      </c>
      <c r="X9" s="5">
        <f t="shared" si="2"/>
        <v>236.58117843402258</v>
      </c>
      <c r="Y9" s="6" t="s">
        <v>2</v>
      </c>
      <c r="Z9" s="6" t="s">
        <v>2</v>
      </c>
      <c r="AA9" s="6" t="s">
        <v>2</v>
      </c>
      <c r="AB9" s="6" t="s">
        <v>2</v>
      </c>
      <c r="AC9" s="6" t="s">
        <v>2</v>
      </c>
      <c r="AD9" s="6" t="s">
        <v>48</v>
      </c>
      <c r="AE9" s="6" t="s">
        <v>49</v>
      </c>
      <c r="AF9" s="6" t="s">
        <v>2</v>
      </c>
    </row>
    <row r="10" spans="1:32">
      <c r="A10" s="26">
        <v>5</v>
      </c>
      <c r="B10" s="4" t="s">
        <v>17</v>
      </c>
      <c r="C10" s="26"/>
      <c r="D10" s="13" t="s">
        <v>18</v>
      </c>
      <c r="E10" s="13">
        <v>202</v>
      </c>
      <c r="F10" s="8">
        <v>5</v>
      </c>
      <c r="G10" s="30">
        <v>0</v>
      </c>
      <c r="H10" s="24">
        <v>2007</v>
      </c>
      <c r="I10" s="13">
        <v>2007</v>
      </c>
      <c r="J10" s="23" t="s">
        <v>0</v>
      </c>
      <c r="K10" s="24" t="s">
        <v>1</v>
      </c>
      <c r="L10" s="13">
        <v>9</v>
      </c>
      <c r="M10" s="9"/>
      <c r="N10" s="13">
        <v>1</v>
      </c>
      <c r="O10" s="6">
        <v>1</v>
      </c>
      <c r="P10" s="9">
        <v>34</v>
      </c>
      <c r="Q10" s="10">
        <v>8</v>
      </c>
      <c r="R10" s="25" t="s">
        <v>19</v>
      </c>
      <c r="S10" s="47">
        <f t="shared" si="0"/>
        <v>2628.8</v>
      </c>
      <c r="T10" s="11">
        <v>2294</v>
      </c>
      <c r="U10" s="11">
        <v>334.8</v>
      </c>
      <c r="V10" s="12">
        <v>502.9</v>
      </c>
      <c r="W10" s="5">
        <f>35238.7/SUM(S$6:S$20)*S10</f>
        <v>1990.7479563432501</v>
      </c>
      <c r="X10" s="5">
        <f t="shared" si="2"/>
        <v>151.06257028597489</v>
      </c>
      <c r="Y10" s="6" t="s">
        <v>2</v>
      </c>
      <c r="Z10" s="6" t="s">
        <v>2</v>
      </c>
      <c r="AA10" s="6" t="s">
        <v>2</v>
      </c>
      <c r="AB10" s="6" t="s">
        <v>2</v>
      </c>
      <c r="AC10" s="6" t="s">
        <v>2</v>
      </c>
      <c r="AD10" s="6" t="s">
        <v>48</v>
      </c>
      <c r="AE10" s="6" t="s">
        <v>49</v>
      </c>
      <c r="AF10" s="6" t="s">
        <v>2</v>
      </c>
    </row>
    <row r="11" spans="1:32">
      <c r="A11" s="26">
        <v>6</v>
      </c>
      <c r="B11" s="4" t="s">
        <v>17</v>
      </c>
      <c r="C11" s="26"/>
      <c r="D11" s="13" t="s">
        <v>18</v>
      </c>
      <c r="E11" s="13">
        <v>202</v>
      </c>
      <c r="F11" s="8">
        <v>6</v>
      </c>
      <c r="G11" s="30">
        <v>0</v>
      </c>
      <c r="H11" s="24">
        <v>2007</v>
      </c>
      <c r="I11" s="13">
        <v>2007</v>
      </c>
      <c r="J11" s="23" t="s">
        <v>0</v>
      </c>
      <c r="K11" s="24" t="s">
        <v>1</v>
      </c>
      <c r="L11" s="13">
        <v>7</v>
      </c>
      <c r="M11" s="9"/>
      <c r="N11" s="13">
        <v>1</v>
      </c>
      <c r="O11" s="6">
        <v>1</v>
      </c>
      <c r="P11" s="9">
        <v>33</v>
      </c>
      <c r="Q11" s="10">
        <v>3</v>
      </c>
      <c r="R11" s="25" t="s">
        <v>19</v>
      </c>
      <c r="S11" s="47">
        <f t="shared" si="0"/>
        <v>2525.1600000000003</v>
      </c>
      <c r="T11" s="11">
        <v>2357.86</v>
      </c>
      <c r="U11" s="11">
        <v>167.3</v>
      </c>
      <c r="V11" s="12">
        <v>623.79999999999995</v>
      </c>
      <c r="W11" s="5">
        <f t="shared" si="1"/>
        <v>1912.2630513693402</v>
      </c>
      <c r="X11" s="5">
        <f t="shared" si="2"/>
        <v>145.10695373681236</v>
      </c>
      <c r="Y11" s="6" t="s">
        <v>2</v>
      </c>
      <c r="Z11" s="6" t="s">
        <v>2</v>
      </c>
      <c r="AA11" s="6" t="s">
        <v>2</v>
      </c>
      <c r="AB11" s="6" t="s">
        <v>2</v>
      </c>
      <c r="AC11" s="6" t="s">
        <v>2</v>
      </c>
      <c r="AD11" s="6" t="s">
        <v>48</v>
      </c>
      <c r="AE11" s="6" t="s">
        <v>49</v>
      </c>
      <c r="AF11" s="6" t="s">
        <v>2</v>
      </c>
    </row>
    <row r="12" spans="1:32" ht="18.75" customHeight="1">
      <c r="A12" s="26">
        <v>7</v>
      </c>
      <c r="B12" s="4" t="s">
        <v>17</v>
      </c>
      <c r="C12" s="26"/>
      <c r="D12" s="13" t="s">
        <v>18</v>
      </c>
      <c r="E12" s="13">
        <v>202</v>
      </c>
      <c r="F12" s="8">
        <v>7</v>
      </c>
      <c r="G12" s="30">
        <v>0</v>
      </c>
      <c r="H12" s="24">
        <v>2007</v>
      </c>
      <c r="I12" s="13">
        <v>2007</v>
      </c>
      <c r="J12" s="23" t="s">
        <v>0</v>
      </c>
      <c r="K12" s="24" t="s">
        <v>1</v>
      </c>
      <c r="L12" s="13">
        <v>5</v>
      </c>
      <c r="M12" s="9"/>
      <c r="N12" s="13">
        <v>1</v>
      </c>
      <c r="O12" s="6" t="s">
        <v>2</v>
      </c>
      <c r="P12" s="19">
        <v>20</v>
      </c>
      <c r="Q12" s="20">
        <v>2</v>
      </c>
      <c r="R12" s="25" t="s">
        <v>19</v>
      </c>
      <c r="S12" s="47">
        <f t="shared" si="0"/>
        <v>1609.3</v>
      </c>
      <c r="T12" s="11">
        <v>1421.8</v>
      </c>
      <c r="U12" s="11">
        <v>187.5</v>
      </c>
      <c r="V12" s="12">
        <v>282.3</v>
      </c>
      <c r="W12" s="5">
        <f t="shared" si="1"/>
        <v>1218.6970047714515</v>
      </c>
      <c r="X12" s="5">
        <f t="shared" si="2"/>
        <v>92.477554154450445</v>
      </c>
      <c r="Y12" s="6" t="s">
        <v>2</v>
      </c>
      <c r="Z12" s="6" t="s">
        <v>2</v>
      </c>
      <c r="AA12" s="6" t="s">
        <v>2</v>
      </c>
      <c r="AB12" s="6" t="s">
        <v>2</v>
      </c>
      <c r="AC12" s="6" t="s">
        <v>2</v>
      </c>
      <c r="AD12" s="6" t="s">
        <v>48</v>
      </c>
      <c r="AE12" s="6" t="s">
        <v>49</v>
      </c>
      <c r="AF12" s="6" t="s">
        <v>2</v>
      </c>
    </row>
    <row r="13" spans="1:32">
      <c r="A13" s="26">
        <v>8</v>
      </c>
      <c r="B13" s="4" t="s">
        <v>17</v>
      </c>
      <c r="C13" s="26"/>
      <c r="D13" s="13" t="s">
        <v>18</v>
      </c>
      <c r="E13" s="13">
        <v>202</v>
      </c>
      <c r="F13" s="8">
        <v>8</v>
      </c>
      <c r="G13" s="30">
        <v>0</v>
      </c>
      <c r="H13" s="24">
        <v>2008</v>
      </c>
      <c r="I13" s="13">
        <v>2008</v>
      </c>
      <c r="J13" s="23" t="s">
        <v>0</v>
      </c>
      <c r="K13" s="24" t="s">
        <v>1</v>
      </c>
      <c r="L13" s="13">
        <v>5</v>
      </c>
      <c r="M13" s="9"/>
      <c r="N13" s="13">
        <v>1</v>
      </c>
      <c r="O13" s="6" t="s">
        <v>2</v>
      </c>
      <c r="P13" s="9">
        <v>25</v>
      </c>
      <c r="Q13" s="10">
        <v>5</v>
      </c>
      <c r="R13" s="25" t="s">
        <v>19</v>
      </c>
      <c r="S13" s="47">
        <f t="shared" si="0"/>
        <v>2245.5</v>
      </c>
      <c r="T13" s="11">
        <v>1768.9</v>
      </c>
      <c r="U13" s="11">
        <v>476.6</v>
      </c>
      <c r="V13" s="12">
        <v>284.2</v>
      </c>
      <c r="W13" s="5">
        <f t="shared" si="1"/>
        <v>1700.4810316375408</v>
      </c>
      <c r="X13" s="5">
        <f t="shared" si="2"/>
        <v>129.03644308321537</v>
      </c>
      <c r="Y13" s="6" t="s">
        <v>2</v>
      </c>
      <c r="Z13" s="6" t="s">
        <v>2</v>
      </c>
      <c r="AA13" s="6" t="s">
        <v>2</v>
      </c>
      <c r="AB13" s="6" t="s">
        <v>2</v>
      </c>
      <c r="AC13" s="6" t="s">
        <v>2</v>
      </c>
      <c r="AD13" s="6" t="s">
        <v>48</v>
      </c>
      <c r="AE13" s="6" t="s">
        <v>49</v>
      </c>
      <c r="AF13" s="6" t="s">
        <v>2</v>
      </c>
    </row>
    <row r="14" spans="1:32">
      <c r="A14" s="26">
        <v>9</v>
      </c>
      <c r="B14" s="4" t="s">
        <v>17</v>
      </c>
      <c r="C14" s="26"/>
      <c r="D14" s="13" t="s">
        <v>18</v>
      </c>
      <c r="E14" s="13">
        <v>202</v>
      </c>
      <c r="F14" s="8">
        <v>9</v>
      </c>
      <c r="G14" s="30">
        <v>0</v>
      </c>
      <c r="H14" s="24">
        <v>2008</v>
      </c>
      <c r="I14" s="13">
        <v>2008</v>
      </c>
      <c r="J14" s="23" t="s">
        <v>0</v>
      </c>
      <c r="K14" s="24" t="s">
        <v>1</v>
      </c>
      <c r="L14" s="13">
        <v>5</v>
      </c>
      <c r="M14" s="9"/>
      <c r="N14" s="13">
        <v>1</v>
      </c>
      <c r="O14" s="6" t="s">
        <v>2</v>
      </c>
      <c r="P14" s="9">
        <v>20</v>
      </c>
      <c r="Q14" s="10">
        <v>4</v>
      </c>
      <c r="R14" s="25" t="s">
        <v>19</v>
      </c>
      <c r="S14" s="47">
        <f t="shared" si="0"/>
        <v>1705.2</v>
      </c>
      <c r="T14" s="11">
        <v>1416.9</v>
      </c>
      <c r="U14" s="11">
        <v>288.3</v>
      </c>
      <c r="V14" s="12">
        <v>198.5</v>
      </c>
      <c r="W14" s="5">
        <f t="shared" si="1"/>
        <v>1291.3205322415208</v>
      </c>
      <c r="X14" s="5">
        <f t="shared" si="2"/>
        <v>97.988395789578647</v>
      </c>
      <c r="Y14" s="6" t="s">
        <v>2</v>
      </c>
      <c r="Z14" s="6" t="s">
        <v>2</v>
      </c>
      <c r="AA14" s="6" t="s">
        <v>2</v>
      </c>
      <c r="AB14" s="6" t="s">
        <v>2</v>
      </c>
      <c r="AC14" s="6" t="s">
        <v>2</v>
      </c>
      <c r="AD14" s="6" t="s">
        <v>48</v>
      </c>
      <c r="AE14" s="6" t="s">
        <v>49</v>
      </c>
      <c r="AF14" s="6" t="s">
        <v>2</v>
      </c>
    </row>
    <row r="15" spans="1:32">
      <c r="A15" s="26">
        <v>10</v>
      </c>
      <c r="B15" s="4" t="s">
        <v>17</v>
      </c>
      <c r="C15" s="26"/>
      <c r="D15" s="13" t="s">
        <v>18</v>
      </c>
      <c r="E15" s="13">
        <v>202</v>
      </c>
      <c r="F15" s="8">
        <v>10</v>
      </c>
      <c r="G15" s="30">
        <v>0</v>
      </c>
      <c r="H15" s="24">
        <v>2009</v>
      </c>
      <c r="I15" s="13">
        <v>2009</v>
      </c>
      <c r="J15" s="23" t="s">
        <v>0</v>
      </c>
      <c r="K15" s="24" t="s">
        <v>1</v>
      </c>
      <c r="L15" s="13">
        <v>9</v>
      </c>
      <c r="M15" s="9"/>
      <c r="N15" s="13">
        <v>1</v>
      </c>
      <c r="O15" s="6">
        <v>1</v>
      </c>
      <c r="P15" s="9">
        <v>28</v>
      </c>
      <c r="Q15" s="10">
        <v>3</v>
      </c>
      <c r="R15" s="25" t="s">
        <v>19</v>
      </c>
      <c r="S15" s="47">
        <f t="shared" si="0"/>
        <v>2118.5</v>
      </c>
      <c r="T15" s="11">
        <v>1891.2</v>
      </c>
      <c r="U15" s="11">
        <v>227.3</v>
      </c>
      <c r="V15" s="12">
        <v>427</v>
      </c>
      <c r="W15" s="5">
        <f t="shared" si="1"/>
        <v>1604.305974403977</v>
      </c>
      <c r="X15" s="5">
        <f t="shared" si="2"/>
        <v>121.738456767665</v>
      </c>
      <c r="Y15" s="6" t="s">
        <v>2</v>
      </c>
      <c r="Z15" s="6" t="s">
        <v>2</v>
      </c>
      <c r="AA15" s="6" t="s">
        <v>2</v>
      </c>
      <c r="AB15" s="6" t="s">
        <v>2</v>
      </c>
      <c r="AC15" s="6" t="s">
        <v>2</v>
      </c>
      <c r="AD15" s="6" t="s">
        <v>48</v>
      </c>
      <c r="AE15" s="6" t="s">
        <v>49</v>
      </c>
      <c r="AF15" s="6" t="s">
        <v>2</v>
      </c>
    </row>
    <row r="16" spans="1:32">
      <c r="A16" s="26">
        <v>11</v>
      </c>
      <c r="B16" s="4" t="s">
        <v>17</v>
      </c>
      <c r="C16" s="26"/>
      <c r="D16" s="13" t="s">
        <v>18</v>
      </c>
      <c r="E16" s="13">
        <v>202</v>
      </c>
      <c r="F16" s="8">
        <v>11</v>
      </c>
      <c r="G16" s="30">
        <v>0</v>
      </c>
      <c r="H16" s="24">
        <v>2008</v>
      </c>
      <c r="I16" s="13">
        <v>2008</v>
      </c>
      <c r="J16" s="23" t="s">
        <v>0</v>
      </c>
      <c r="K16" s="24" t="s">
        <v>1</v>
      </c>
      <c r="L16" s="13">
        <v>9</v>
      </c>
      <c r="M16" s="9"/>
      <c r="N16" s="13">
        <v>1</v>
      </c>
      <c r="O16" s="6">
        <v>1</v>
      </c>
      <c r="P16" s="9">
        <v>34</v>
      </c>
      <c r="Q16" s="10">
        <v>2</v>
      </c>
      <c r="R16" s="25" t="s">
        <v>19</v>
      </c>
      <c r="S16" s="47">
        <f t="shared" si="0"/>
        <v>2467.5</v>
      </c>
      <c r="T16" s="11">
        <v>2295.4</v>
      </c>
      <c r="U16" s="11">
        <v>172.1</v>
      </c>
      <c r="V16" s="12">
        <v>476.4</v>
      </c>
      <c r="W16" s="5">
        <f t="shared" si="1"/>
        <v>1868.5980608174714</v>
      </c>
      <c r="X16" s="5">
        <f t="shared" si="2"/>
        <v>141.79355302063411</v>
      </c>
      <c r="Y16" s="6" t="s">
        <v>2</v>
      </c>
      <c r="Z16" s="6" t="s">
        <v>2</v>
      </c>
      <c r="AA16" s="6" t="s">
        <v>2</v>
      </c>
      <c r="AB16" s="6" t="s">
        <v>2</v>
      </c>
      <c r="AC16" s="6" t="s">
        <v>2</v>
      </c>
      <c r="AD16" s="6" t="s">
        <v>48</v>
      </c>
      <c r="AE16" s="6" t="s">
        <v>49</v>
      </c>
      <c r="AF16" s="6" t="s">
        <v>2</v>
      </c>
    </row>
    <row r="17" spans="1:32">
      <c r="A17" s="26">
        <v>12</v>
      </c>
      <c r="B17" s="4" t="s">
        <v>17</v>
      </c>
      <c r="C17" s="26"/>
      <c r="D17" s="13" t="s">
        <v>18</v>
      </c>
      <c r="E17" s="13">
        <v>202</v>
      </c>
      <c r="F17" s="8">
        <v>12</v>
      </c>
      <c r="G17" s="30">
        <v>0</v>
      </c>
      <c r="H17" s="24">
        <v>2008</v>
      </c>
      <c r="I17" s="13">
        <v>2008</v>
      </c>
      <c r="J17" s="23" t="s">
        <v>0</v>
      </c>
      <c r="K17" s="24" t="s">
        <v>1</v>
      </c>
      <c r="L17" s="13">
        <v>9</v>
      </c>
      <c r="M17" s="9"/>
      <c r="N17" s="13">
        <v>1</v>
      </c>
      <c r="O17" s="6">
        <v>1</v>
      </c>
      <c r="P17" s="9">
        <v>45</v>
      </c>
      <c r="Q17" s="10">
        <v>4</v>
      </c>
      <c r="R17" s="25" t="s">
        <v>19</v>
      </c>
      <c r="S17" s="47">
        <f t="shared" si="0"/>
        <v>3645.1</v>
      </c>
      <c r="T17" s="11">
        <v>3254</v>
      </c>
      <c r="U17" s="11">
        <v>391.1</v>
      </c>
      <c r="V17" s="12">
        <v>886.1</v>
      </c>
      <c r="W17" s="5">
        <f t="shared" si="1"/>
        <v>2760.3755993863283</v>
      </c>
      <c r="X17" s="5">
        <f t="shared" si="2"/>
        <v>209.46370014813107</v>
      </c>
      <c r="Y17" s="6" t="s">
        <v>2</v>
      </c>
      <c r="Z17" s="6" t="s">
        <v>2</v>
      </c>
      <c r="AA17" s="6" t="s">
        <v>2</v>
      </c>
      <c r="AB17" s="6" t="s">
        <v>2</v>
      </c>
      <c r="AC17" s="6" t="s">
        <v>2</v>
      </c>
      <c r="AD17" s="6" t="s">
        <v>48</v>
      </c>
      <c r="AE17" s="6" t="s">
        <v>49</v>
      </c>
      <c r="AF17" s="6" t="s">
        <v>2</v>
      </c>
    </row>
    <row r="18" spans="1:32">
      <c r="A18" s="26">
        <v>13</v>
      </c>
      <c r="B18" s="4" t="s">
        <v>17</v>
      </c>
      <c r="C18" s="26"/>
      <c r="D18" s="13" t="s">
        <v>18</v>
      </c>
      <c r="E18" s="13">
        <v>202</v>
      </c>
      <c r="F18" s="8">
        <v>13</v>
      </c>
      <c r="G18" s="30">
        <v>0</v>
      </c>
      <c r="H18" s="24">
        <v>2008</v>
      </c>
      <c r="I18" s="13">
        <v>2008</v>
      </c>
      <c r="J18" s="23" t="s">
        <v>0</v>
      </c>
      <c r="K18" s="24" t="s">
        <v>1</v>
      </c>
      <c r="L18" s="13">
        <v>9</v>
      </c>
      <c r="M18" s="9"/>
      <c r="N18" s="13">
        <v>1</v>
      </c>
      <c r="O18" s="6">
        <v>1</v>
      </c>
      <c r="P18" s="9">
        <v>36</v>
      </c>
      <c r="Q18" s="10">
        <v>2</v>
      </c>
      <c r="R18" s="25" t="s">
        <v>19</v>
      </c>
      <c r="S18" s="47">
        <f t="shared" si="0"/>
        <v>2681.6</v>
      </c>
      <c r="T18" s="11">
        <v>2429.5</v>
      </c>
      <c r="U18" s="11">
        <v>252.1</v>
      </c>
      <c r="V18" s="12">
        <v>455.2</v>
      </c>
      <c r="W18" s="5">
        <f t="shared" si="1"/>
        <v>2030.7325470671251</v>
      </c>
      <c r="X18" s="5">
        <f t="shared" si="2"/>
        <v>154.09669373055013</v>
      </c>
      <c r="Y18" s="6" t="s">
        <v>2</v>
      </c>
      <c r="Z18" s="6" t="s">
        <v>2</v>
      </c>
      <c r="AA18" s="6" t="s">
        <v>2</v>
      </c>
      <c r="AB18" s="6" t="s">
        <v>2</v>
      </c>
      <c r="AC18" s="6" t="s">
        <v>2</v>
      </c>
      <c r="AD18" s="6" t="s">
        <v>48</v>
      </c>
      <c r="AE18" s="6" t="s">
        <v>49</v>
      </c>
      <c r="AF18" s="6" t="s">
        <v>2</v>
      </c>
    </row>
    <row r="19" spans="1:32">
      <c r="A19" s="26">
        <v>14</v>
      </c>
      <c r="B19" s="4" t="s">
        <v>17</v>
      </c>
      <c r="C19" s="26"/>
      <c r="D19" s="13" t="s">
        <v>18</v>
      </c>
      <c r="E19" s="13">
        <v>202</v>
      </c>
      <c r="F19" s="8">
        <v>14</v>
      </c>
      <c r="G19" s="30">
        <v>0</v>
      </c>
      <c r="H19" s="24">
        <v>2008</v>
      </c>
      <c r="I19" s="13">
        <v>2008</v>
      </c>
      <c r="J19" s="23" t="s">
        <v>0</v>
      </c>
      <c r="K19" s="24" t="s">
        <v>1</v>
      </c>
      <c r="L19" s="13">
        <v>9</v>
      </c>
      <c r="M19" s="9"/>
      <c r="N19" s="13">
        <v>2</v>
      </c>
      <c r="O19" s="6">
        <v>2</v>
      </c>
      <c r="P19" s="9">
        <v>72</v>
      </c>
      <c r="Q19" s="10">
        <v>7</v>
      </c>
      <c r="R19" s="25" t="s">
        <v>19</v>
      </c>
      <c r="S19" s="47">
        <f t="shared" si="0"/>
        <v>5407</v>
      </c>
      <c r="T19" s="11">
        <v>4890.8999999999996</v>
      </c>
      <c r="U19" s="11">
        <v>516.1</v>
      </c>
      <c r="V19" s="12">
        <v>895.6</v>
      </c>
      <c r="W19" s="5">
        <f t="shared" si="1"/>
        <v>4094.6341296211017</v>
      </c>
      <c r="X19" s="5">
        <f t="shared" si="2"/>
        <v>310.71033077307749</v>
      </c>
      <c r="Y19" s="6" t="s">
        <v>2</v>
      </c>
      <c r="Z19" s="6" t="s">
        <v>2</v>
      </c>
      <c r="AA19" s="6" t="s">
        <v>2</v>
      </c>
      <c r="AB19" s="6" t="s">
        <v>2</v>
      </c>
      <c r="AC19" s="6" t="s">
        <v>2</v>
      </c>
      <c r="AD19" s="6" t="s">
        <v>48</v>
      </c>
      <c r="AE19" s="6" t="s">
        <v>49</v>
      </c>
      <c r="AF19" s="6" t="s">
        <v>2</v>
      </c>
    </row>
    <row r="20" spans="1:32">
      <c r="A20" s="26">
        <v>15</v>
      </c>
      <c r="B20" s="4" t="s">
        <v>17</v>
      </c>
      <c r="C20" s="26"/>
      <c r="D20" s="13" t="s">
        <v>18</v>
      </c>
      <c r="E20" s="13">
        <v>202</v>
      </c>
      <c r="F20" s="8">
        <v>20</v>
      </c>
      <c r="G20" s="30">
        <v>0</v>
      </c>
      <c r="H20" s="24">
        <v>2008</v>
      </c>
      <c r="I20" s="13">
        <v>2008</v>
      </c>
      <c r="J20" s="23" t="s">
        <v>0</v>
      </c>
      <c r="K20" s="24" t="s">
        <v>1</v>
      </c>
      <c r="L20" s="13">
        <v>9</v>
      </c>
      <c r="M20" s="9"/>
      <c r="N20" s="13"/>
      <c r="O20" s="6"/>
      <c r="P20" s="9"/>
      <c r="Q20" s="10">
        <v>6</v>
      </c>
      <c r="R20" s="25" t="s">
        <v>19</v>
      </c>
      <c r="S20" s="47">
        <v>2329.6</v>
      </c>
      <c r="T20" s="11"/>
      <c r="U20" s="11">
        <v>2329.6</v>
      </c>
      <c r="V20" s="12"/>
      <c r="W20" s="5">
        <f t="shared" si="1"/>
        <v>1764.168608907956</v>
      </c>
      <c r="X20" s="5">
        <f t="shared" si="2"/>
        <v>133.86920410004834</v>
      </c>
      <c r="Y20" s="6"/>
      <c r="Z20" s="6"/>
      <c r="AA20" s="6"/>
      <c r="AB20" s="6"/>
      <c r="AC20" s="6"/>
      <c r="AD20" s="6"/>
      <c r="AE20" s="6"/>
      <c r="AF20" s="6"/>
    </row>
    <row r="21" spans="1:32">
      <c r="A21" s="26">
        <v>16</v>
      </c>
      <c r="B21" s="4" t="s">
        <v>17</v>
      </c>
      <c r="C21" s="26"/>
      <c r="D21" s="13" t="s">
        <v>18</v>
      </c>
      <c r="E21" s="13" t="s">
        <v>20</v>
      </c>
      <c r="F21" s="13">
        <v>2</v>
      </c>
      <c r="G21" s="30">
        <v>0</v>
      </c>
      <c r="H21" s="24">
        <v>2007</v>
      </c>
      <c r="I21" s="13">
        <v>2007</v>
      </c>
      <c r="J21" s="23" t="s">
        <v>0</v>
      </c>
      <c r="K21" s="24" t="s">
        <v>1</v>
      </c>
      <c r="L21" s="13">
        <v>9</v>
      </c>
      <c r="M21" s="9"/>
      <c r="N21" s="13">
        <v>1</v>
      </c>
      <c r="O21" s="6">
        <v>1</v>
      </c>
      <c r="P21" s="9">
        <v>54</v>
      </c>
      <c r="Q21" s="10">
        <v>9</v>
      </c>
      <c r="R21" s="25" t="s">
        <v>19</v>
      </c>
      <c r="S21" s="47">
        <f t="shared" si="0"/>
        <v>2488.6600000000003</v>
      </c>
      <c r="T21" s="11">
        <v>2261.36</v>
      </c>
      <c r="U21" s="11">
        <v>227.3</v>
      </c>
      <c r="V21" s="12">
        <v>599.5</v>
      </c>
      <c r="W21" s="14">
        <v>1027.5033147893869</v>
      </c>
      <c r="X21" s="28">
        <f>950/8488.16*S21</f>
        <v>278.53233209553076</v>
      </c>
      <c r="Y21" s="6" t="s">
        <v>2</v>
      </c>
      <c r="Z21" s="6" t="s">
        <v>2</v>
      </c>
      <c r="AA21" s="6" t="s">
        <v>2</v>
      </c>
      <c r="AB21" s="6" t="s">
        <v>2</v>
      </c>
      <c r="AC21" s="6" t="s">
        <v>2</v>
      </c>
      <c r="AD21" s="6" t="s">
        <v>48</v>
      </c>
      <c r="AE21" s="6" t="s">
        <v>49</v>
      </c>
      <c r="AF21" s="6" t="s">
        <v>2</v>
      </c>
    </row>
    <row r="22" spans="1:32">
      <c r="A22" s="26">
        <v>17</v>
      </c>
      <c r="B22" s="4" t="s">
        <v>17</v>
      </c>
      <c r="C22" s="26"/>
      <c r="D22" s="13" t="s">
        <v>18</v>
      </c>
      <c r="E22" s="13" t="s">
        <v>20</v>
      </c>
      <c r="F22" s="13">
        <v>3</v>
      </c>
      <c r="G22" s="30">
        <v>0</v>
      </c>
      <c r="H22" s="24">
        <v>2007</v>
      </c>
      <c r="I22" s="13">
        <v>2007</v>
      </c>
      <c r="J22" s="23" t="s">
        <v>0</v>
      </c>
      <c r="K22" s="24" t="s">
        <v>1</v>
      </c>
      <c r="L22" s="13">
        <v>8</v>
      </c>
      <c r="M22" s="9"/>
      <c r="N22" s="13">
        <v>1</v>
      </c>
      <c r="O22" s="6">
        <v>1</v>
      </c>
      <c r="P22" s="9">
        <v>57</v>
      </c>
      <c r="Q22" s="10">
        <v>8</v>
      </c>
      <c r="R22" s="25" t="s">
        <v>19</v>
      </c>
      <c r="S22" s="47">
        <f t="shared" si="0"/>
        <v>2212.5</v>
      </c>
      <c r="T22" s="11">
        <v>1977.9</v>
      </c>
      <c r="U22" s="11">
        <v>234.6</v>
      </c>
      <c r="V22" s="12">
        <v>473.1</v>
      </c>
      <c r="W22" s="14">
        <v>912.30019226781781</v>
      </c>
      <c r="X22" s="28">
        <f t="shared" ref="X22:X24" si="3">950/8488.16*S22</f>
        <v>247.62433790126482</v>
      </c>
      <c r="Y22" s="6" t="s">
        <v>2</v>
      </c>
      <c r="Z22" s="6" t="s">
        <v>2</v>
      </c>
      <c r="AA22" s="6" t="s">
        <v>2</v>
      </c>
      <c r="AB22" s="6" t="s">
        <v>2</v>
      </c>
      <c r="AC22" s="6" t="s">
        <v>2</v>
      </c>
      <c r="AD22" s="6" t="s">
        <v>48</v>
      </c>
      <c r="AE22" s="6" t="s">
        <v>49</v>
      </c>
      <c r="AF22" s="6" t="s">
        <v>2</v>
      </c>
    </row>
    <row r="23" spans="1:32">
      <c r="A23" s="26">
        <v>18</v>
      </c>
      <c r="B23" s="4" t="s">
        <v>17</v>
      </c>
      <c r="C23" s="26"/>
      <c r="D23" s="13" t="s">
        <v>18</v>
      </c>
      <c r="E23" s="13" t="s">
        <v>20</v>
      </c>
      <c r="F23" s="13">
        <v>4</v>
      </c>
      <c r="G23" s="30">
        <v>0</v>
      </c>
      <c r="H23" s="24">
        <v>2007</v>
      </c>
      <c r="I23" s="13">
        <v>2007</v>
      </c>
      <c r="J23" s="23" t="s">
        <v>0</v>
      </c>
      <c r="K23" s="24" t="s">
        <v>1</v>
      </c>
      <c r="L23" s="13">
        <v>8</v>
      </c>
      <c r="M23" s="9"/>
      <c r="N23" s="13">
        <v>1</v>
      </c>
      <c r="O23" s="6">
        <v>1</v>
      </c>
      <c r="P23" s="9">
        <v>56</v>
      </c>
      <c r="Q23" s="10">
        <v>10</v>
      </c>
      <c r="R23" s="25" t="s">
        <v>19</v>
      </c>
      <c r="S23" s="47">
        <f t="shared" si="0"/>
        <v>2417.4</v>
      </c>
      <c r="T23" s="11">
        <v>2205.8000000000002</v>
      </c>
      <c r="U23" s="11">
        <v>211.6</v>
      </c>
      <c r="V23" s="12">
        <v>491.1</v>
      </c>
      <c r="W23" s="14">
        <v>996.7884677008916</v>
      </c>
      <c r="X23" s="28">
        <f t="shared" si="3"/>
        <v>270.55686980452771</v>
      </c>
      <c r="Y23" s="6" t="s">
        <v>2</v>
      </c>
      <c r="Z23" s="6" t="s">
        <v>2</v>
      </c>
      <c r="AA23" s="6" t="s">
        <v>2</v>
      </c>
      <c r="AB23" s="6" t="s">
        <v>2</v>
      </c>
      <c r="AC23" s="6" t="s">
        <v>2</v>
      </c>
      <c r="AD23" s="6" t="s">
        <v>48</v>
      </c>
      <c r="AE23" s="6" t="s">
        <v>49</v>
      </c>
      <c r="AF23" s="6" t="s">
        <v>2</v>
      </c>
    </row>
    <row r="24" spans="1:32">
      <c r="A24" s="26">
        <v>19</v>
      </c>
      <c r="B24" s="4" t="s">
        <v>17</v>
      </c>
      <c r="C24" s="26"/>
      <c r="D24" s="13" t="s">
        <v>18</v>
      </c>
      <c r="E24" s="13" t="s">
        <v>20</v>
      </c>
      <c r="F24" s="13">
        <v>5</v>
      </c>
      <c r="G24" s="30">
        <v>0</v>
      </c>
      <c r="H24" s="24">
        <v>2007</v>
      </c>
      <c r="I24" s="21">
        <v>2007</v>
      </c>
      <c r="J24" s="23" t="s">
        <v>0</v>
      </c>
      <c r="K24" s="24" t="s">
        <v>1</v>
      </c>
      <c r="L24" s="21">
        <v>5</v>
      </c>
      <c r="M24" s="9"/>
      <c r="N24" s="21">
        <v>1</v>
      </c>
      <c r="O24" s="6" t="s">
        <v>2</v>
      </c>
      <c r="P24" s="9">
        <v>25</v>
      </c>
      <c r="Q24" s="10">
        <v>9</v>
      </c>
      <c r="R24" s="25" t="s">
        <v>19</v>
      </c>
      <c r="S24" s="47">
        <f t="shared" si="0"/>
        <v>1369.6</v>
      </c>
      <c r="T24" s="11">
        <v>1198.0999999999999</v>
      </c>
      <c r="U24" s="11">
        <v>171.5</v>
      </c>
      <c r="V24" s="12">
        <v>215.6</v>
      </c>
      <c r="W24" s="14">
        <v>564.7395902056511</v>
      </c>
      <c r="X24" s="28">
        <f t="shared" si="3"/>
        <v>153.28646019867674</v>
      </c>
      <c r="Y24" s="6" t="s">
        <v>2</v>
      </c>
      <c r="Z24" s="6" t="s">
        <v>2</v>
      </c>
      <c r="AA24" s="6" t="s">
        <v>2</v>
      </c>
      <c r="AB24" s="6" t="s">
        <v>2</v>
      </c>
      <c r="AC24" s="6" t="s">
        <v>2</v>
      </c>
      <c r="AD24" s="6" t="s">
        <v>48</v>
      </c>
      <c r="AE24" s="6" t="s">
        <v>49</v>
      </c>
      <c r="AF24" s="6" t="s">
        <v>2</v>
      </c>
    </row>
    <row r="25" spans="1:32">
      <c r="A25" s="26">
        <v>20</v>
      </c>
      <c r="B25" s="4" t="s">
        <v>17</v>
      </c>
      <c r="C25" s="26"/>
      <c r="D25" s="13" t="s">
        <v>21</v>
      </c>
      <c r="E25" s="13">
        <v>126</v>
      </c>
      <c r="F25" s="13"/>
      <c r="G25" s="30">
        <v>0</v>
      </c>
      <c r="H25" s="24">
        <v>2007</v>
      </c>
      <c r="I25" s="13">
        <v>2007</v>
      </c>
      <c r="J25" s="23" t="s">
        <v>0</v>
      </c>
      <c r="K25" s="24" t="s">
        <v>1</v>
      </c>
      <c r="L25" s="13">
        <v>9</v>
      </c>
      <c r="M25" s="9"/>
      <c r="N25" s="21">
        <v>1</v>
      </c>
      <c r="O25" s="6">
        <v>1</v>
      </c>
      <c r="P25" s="9">
        <v>40</v>
      </c>
      <c r="Q25" s="10">
        <v>9</v>
      </c>
      <c r="R25" s="25" t="s">
        <v>19</v>
      </c>
      <c r="S25" s="47">
        <f t="shared" si="0"/>
        <v>3413.2000000000003</v>
      </c>
      <c r="T25" s="11">
        <v>2752.8</v>
      </c>
      <c r="U25" s="11">
        <v>660.4</v>
      </c>
      <c r="V25" s="12">
        <v>530.20000000000005</v>
      </c>
      <c r="W25" s="14">
        <v>2846.9047462502567</v>
      </c>
      <c r="X25" s="14">
        <f>337/8581.1*S25</f>
        <v>134.04439990211046</v>
      </c>
      <c r="Y25" s="6" t="s">
        <v>2</v>
      </c>
      <c r="Z25" s="6" t="s">
        <v>2</v>
      </c>
      <c r="AA25" s="6" t="s">
        <v>2</v>
      </c>
      <c r="AB25" s="6" t="s">
        <v>2</v>
      </c>
      <c r="AC25" s="6" t="s">
        <v>2</v>
      </c>
      <c r="AD25" s="6" t="s">
        <v>48</v>
      </c>
      <c r="AE25" s="6" t="s">
        <v>49</v>
      </c>
      <c r="AF25" s="6" t="s">
        <v>2</v>
      </c>
    </row>
    <row r="26" spans="1:32">
      <c r="A26" s="26">
        <v>21</v>
      </c>
      <c r="B26" s="4" t="s">
        <v>17</v>
      </c>
      <c r="C26" s="26"/>
      <c r="D26" s="13" t="s">
        <v>21</v>
      </c>
      <c r="E26" s="13">
        <v>128</v>
      </c>
      <c r="F26" s="13"/>
      <c r="G26" s="30">
        <v>0</v>
      </c>
      <c r="H26" s="24">
        <v>2007</v>
      </c>
      <c r="I26" s="13">
        <v>2007</v>
      </c>
      <c r="J26" s="23" t="s">
        <v>0</v>
      </c>
      <c r="K26" s="24" t="s">
        <v>1</v>
      </c>
      <c r="L26" s="13">
        <v>9</v>
      </c>
      <c r="M26" s="9"/>
      <c r="N26" s="21">
        <v>1</v>
      </c>
      <c r="O26" s="6">
        <v>1</v>
      </c>
      <c r="P26" s="9">
        <v>38</v>
      </c>
      <c r="Q26" s="10">
        <v>8</v>
      </c>
      <c r="R26" s="25" t="s">
        <v>19</v>
      </c>
      <c r="S26" s="47">
        <f t="shared" si="0"/>
        <v>3400.1000000000004</v>
      </c>
      <c r="T26" s="11">
        <v>2754.3</v>
      </c>
      <c r="U26" s="11">
        <v>645.79999999999995</v>
      </c>
      <c r="V26" s="12">
        <v>530.29999999999995</v>
      </c>
      <c r="W26" s="14">
        <v>2836.395253749743</v>
      </c>
      <c r="X26" s="14">
        <f>337/8581.1*S26</f>
        <v>133.52993205999232</v>
      </c>
      <c r="Y26" s="6" t="s">
        <v>2</v>
      </c>
      <c r="Z26" s="6" t="s">
        <v>2</v>
      </c>
      <c r="AA26" s="6" t="s">
        <v>2</v>
      </c>
      <c r="AB26" s="6" t="s">
        <v>2</v>
      </c>
      <c r="AC26" s="6" t="s">
        <v>2</v>
      </c>
      <c r="AD26" s="6" t="s">
        <v>48</v>
      </c>
      <c r="AE26" s="6" t="s">
        <v>49</v>
      </c>
      <c r="AF26" s="6" t="s">
        <v>2</v>
      </c>
    </row>
    <row r="27" spans="1:32">
      <c r="A27" s="26">
        <v>22</v>
      </c>
      <c r="B27" s="4" t="s">
        <v>17</v>
      </c>
      <c r="C27" s="26"/>
      <c r="D27" s="13" t="s">
        <v>18</v>
      </c>
      <c r="E27" s="13" t="s">
        <v>22</v>
      </c>
      <c r="F27" s="13">
        <v>1</v>
      </c>
      <c r="G27" s="30">
        <v>0</v>
      </c>
      <c r="H27" s="24">
        <v>2005</v>
      </c>
      <c r="I27" s="13">
        <v>2005</v>
      </c>
      <c r="J27" s="23" t="s">
        <v>0</v>
      </c>
      <c r="K27" s="24" t="s">
        <v>1</v>
      </c>
      <c r="L27" s="13">
        <v>9</v>
      </c>
      <c r="M27" s="9"/>
      <c r="N27" s="13">
        <v>1</v>
      </c>
      <c r="O27" s="6">
        <v>1</v>
      </c>
      <c r="P27" s="9">
        <v>43</v>
      </c>
      <c r="Q27" s="10">
        <v>3</v>
      </c>
      <c r="R27" s="25" t="s">
        <v>19</v>
      </c>
      <c r="S27" s="47">
        <f t="shared" si="0"/>
        <v>2309.5</v>
      </c>
      <c r="T27" s="11">
        <v>1780.9</v>
      </c>
      <c r="U27" s="11">
        <v>528.6</v>
      </c>
      <c r="V27" s="12">
        <v>583.1</v>
      </c>
      <c r="W27" s="14">
        <v>886.97421763456759</v>
      </c>
      <c r="X27" s="14">
        <f>1660/56630.5*S27</f>
        <v>67.697971940915238</v>
      </c>
      <c r="Y27" s="6" t="s">
        <v>2</v>
      </c>
      <c r="Z27" s="6" t="s">
        <v>2</v>
      </c>
      <c r="AA27" s="6" t="s">
        <v>2</v>
      </c>
      <c r="AB27" s="6" t="s">
        <v>2</v>
      </c>
      <c r="AC27" s="6" t="s">
        <v>2</v>
      </c>
      <c r="AD27" s="6" t="s">
        <v>48</v>
      </c>
      <c r="AE27" s="6" t="s">
        <v>49</v>
      </c>
      <c r="AF27" s="6" t="s">
        <v>2</v>
      </c>
    </row>
    <row r="28" spans="1:32">
      <c r="A28" s="26">
        <v>23</v>
      </c>
      <c r="B28" s="4" t="s">
        <v>17</v>
      </c>
      <c r="C28" s="26"/>
      <c r="D28" s="13" t="s">
        <v>18</v>
      </c>
      <c r="E28" s="13" t="s">
        <v>22</v>
      </c>
      <c r="F28" s="13">
        <v>2</v>
      </c>
      <c r="G28" s="30">
        <v>0</v>
      </c>
      <c r="H28" s="24">
        <v>2005</v>
      </c>
      <c r="I28" s="13">
        <v>2005</v>
      </c>
      <c r="J28" s="23" t="s">
        <v>0</v>
      </c>
      <c r="K28" s="24" t="s">
        <v>1</v>
      </c>
      <c r="L28" s="13">
        <v>14</v>
      </c>
      <c r="M28" s="9"/>
      <c r="N28" s="13">
        <v>1</v>
      </c>
      <c r="O28" s="6">
        <v>2</v>
      </c>
      <c r="P28" s="9">
        <v>39</v>
      </c>
      <c r="Q28" s="10">
        <v>7</v>
      </c>
      <c r="R28" s="25" t="s">
        <v>19</v>
      </c>
      <c r="S28" s="47">
        <f t="shared" si="0"/>
        <v>4341</v>
      </c>
      <c r="T28" s="11">
        <v>3320.5</v>
      </c>
      <c r="U28" s="11">
        <v>1020.5</v>
      </c>
      <c r="V28" s="12">
        <v>1020.5</v>
      </c>
      <c r="W28" s="14">
        <v>1340.7</v>
      </c>
      <c r="X28" s="14">
        <f t="shared" ref="X28:X36" si="4">1660/56630.5*S28</f>
        <v>127.24697821845119</v>
      </c>
      <c r="Y28" s="6" t="s">
        <v>2</v>
      </c>
      <c r="Z28" s="6" t="s">
        <v>2</v>
      </c>
      <c r="AA28" s="6" t="s">
        <v>2</v>
      </c>
      <c r="AB28" s="6" t="s">
        <v>2</v>
      </c>
      <c r="AC28" s="6" t="s">
        <v>2</v>
      </c>
      <c r="AD28" s="6" t="s">
        <v>48</v>
      </c>
      <c r="AE28" s="6" t="s">
        <v>49</v>
      </c>
      <c r="AF28" s="6" t="s">
        <v>2</v>
      </c>
    </row>
    <row r="29" spans="1:32">
      <c r="A29" s="26">
        <v>24</v>
      </c>
      <c r="B29" s="4" t="s">
        <v>17</v>
      </c>
      <c r="C29" s="26"/>
      <c r="D29" s="13" t="s">
        <v>18</v>
      </c>
      <c r="E29" s="13" t="s">
        <v>22</v>
      </c>
      <c r="F29" s="13">
        <v>3</v>
      </c>
      <c r="G29" s="30">
        <v>0</v>
      </c>
      <c r="H29" s="24">
        <v>2005</v>
      </c>
      <c r="I29" s="13">
        <v>2005</v>
      </c>
      <c r="J29" s="23" t="s">
        <v>0</v>
      </c>
      <c r="K29" s="24" t="s">
        <v>1</v>
      </c>
      <c r="L29" s="13">
        <v>9</v>
      </c>
      <c r="M29" s="9"/>
      <c r="N29" s="13">
        <v>2</v>
      </c>
      <c r="O29" s="6">
        <v>2</v>
      </c>
      <c r="P29" s="9">
        <v>59</v>
      </c>
      <c r="Q29" s="10">
        <v>7</v>
      </c>
      <c r="R29" s="25" t="s">
        <v>19</v>
      </c>
      <c r="S29" s="47">
        <f t="shared" si="0"/>
        <v>4417.7</v>
      </c>
      <c r="T29" s="11">
        <v>3593.6</v>
      </c>
      <c r="U29" s="11">
        <v>824.1</v>
      </c>
      <c r="V29" s="12">
        <v>1341.7</v>
      </c>
      <c r="W29" s="14">
        <v>1696.6359511774106</v>
      </c>
      <c r="X29" s="14">
        <f t="shared" si="4"/>
        <v>129.49527198241231</v>
      </c>
      <c r="Y29" s="6" t="s">
        <v>2</v>
      </c>
      <c r="Z29" s="6" t="s">
        <v>2</v>
      </c>
      <c r="AA29" s="6" t="s">
        <v>2</v>
      </c>
      <c r="AB29" s="6" t="s">
        <v>2</v>
      </c>
      <c r="AC29" s="6" t="s">
        <v>2</v>
      </c>
      <c r="AD29" s="6" t="s">
        <v>48</v>
      </c>
      <c r="AE29" s="6" t="s">
        <v>49</v>
      </c>
      <c r="AF29" s="6" t="s">
        <v>2</v>
      </c>
    </row>
    <row r="30" spans="1:32">
      <c r="A30" s="26">
        <v>25</v>
      </c>
      <c r="B30" s="4" t="s">
        <v>17</v>
      </c>
      <c r="C30" s="26"/>
      <c r="D30" s="13" t="s">
        <v>18</v>
      </c>
      <c r="E30" s="13" t="s">
        <v>22</v>
      </c>
      <c r="F30" s="13">
        <v>4</v>
      </c>
      <c r="G30" s="30">
        <v>0</v>
      </c>
      <c r="H30" s="24">
        <v>2006</v>
      </c>
      <c r="I30" s="13">
        <v>2006</v>
      </c>
      <c r="J30" s="23" t="s">
        <v>0</v>
      </c>
      <c r="K30" s="24" t="s">
        <v>1</v>
      </c>
      <c r="L30" s="13">
        <v>14</v>
      </c>
      <c r="M30" s="9"/>
      <c r="N30" s="13">
        <v>1</v>
      </c>
      <c r="O30" s="6">
        <v>2</v>
      </c>
      <c r="P30" s="13">
        <v>36</v>
      </c>
      <c r="Q30" s="10">
        <v>6</v>
      </c>
      <c r="R30" s="25" t="s">
        <v>19</v>
      </c>
      <c r="S30" s="47">
        <f t="shared" si="0"/>
        <v>4178.5</v>
      </c>
      <c r="T30" s="11">
        <v>3551.6</v>
      </c>
      <c r="U30" s="11">
        <v>626.9</v>
      </c>
      <c r="V30" s="12">
        <v>926</v>
      </c>
      <c r="W30" s="5">
        <v>1605.9228625412186</v>
      </c>
      <c r="X30" s="14">
        <f t="shared" si="4"/>
        <v>122.48364397277086</v>
      </c>
      <c r="Y30" s="6" t="s">
        <v>2</v>
      </c>
      <c r="Z30" s="6" t="s">
        <v>2</v>
      </c>
      <c r="AA30" s="6" t="s">
        <v>2</v>
      </c>
      <c r="AB30" s="6" t="s">
        <v>2</v>
      </c>
      <c r="AC30" s="6" t="s">
        <v>2</v>
      </c>
      <c r="AD30" s="6" t="s">
        <v>48</v>
      </c>
      <c r="AE30" s="6" t="s">
        <v>49</v>
      </c>
      <c r="AF30" s="6" t="s">
        <v>2</v>
      </c>
    </row>
    <row r="31" spans="1:32">
      <c r="A31" s="26">
        <v>26</v>
      </c>
      <c r="B31" s="4" t="s">
        <v>17</v>
      </c>
      <c r="C31" s="26"/>
      <c r="D31" s="13" t="s">
        <v>18</v>
      </c>
      <c r="E31" s="13" t="s">
        <v>22</v>
      </c>
      <c r="F31" s="13">
        <v>5</v>
      </c>
      <c r="G31" s="30">
        <v>0</v>
      </c>
      <c r="H31" s="24">
        <v>2007</v>
      </c>
      <c r="I31" s="13">
        <v>2007</v>
      </c>
      <c r="J31" s="23" t="s">
        <v>0</v>
      </c>
      <c r="K31" s="24" t="s">
        <v>1</v>
      </c>
      <c r="L31" s="13">
        <v>16</v>
      </c>
      <c r="M31" s="9"/>
      <c r="N31" s="13">
        <v>1</v>
      </c>
      <c r="O31" s="6">
        <v>2</v>
      </c>
      <c r="P31" s="13">
        <v>68</v>
      </c>
      <c r="Q31" s="10">
        <v>8</v>
      </c>
      <c r="R31" s="25" t="s">
        <v>19</v>
      </c>
      <c r="S31" s="47">
        <f t="shared" si="0"/>
        <v>5443.4000000000005</v>
      </c>
      <c r="T31" s="11">
        <v>4503.3</v>
      </c>
      <c r="U31" s="11">
        <v>940.1</v>
      </c>
      <c r="V31" s="12">
        <v>1410</v>
      </c>
      <c r="W31" s="14">
        <v>2090.6435787467126</v>
      </c>
      <c r="X31" s="14">
        <f t="shared" si="4"/>
        <v>159.56143774114659</v>
      </c>
      <c r="Y31" s="6" t="s">
        <v>2</v>
      </c>
      <c r="Z31" s="6" t="s">
        <v>2</v>
      </c>
      <c r="AA31" s="6" t="s">
        <v>2</v>
      </c>
      <c r="AB31" s="6" t="s">
        <v>2</v>
      </c>
      <c r="AC31" s="6" t="s">
        <v>2</v>
      </c>
      <c r="AD31" s="6" t="s">
        <v>48</v>
      </c>
      <c r="AE31" s="6" t="s">
        <v>49</v>
      </c>
      <c r="AF31" s="6" t="s">
        <v>2</v>
      </c>
    </row>
    <row r="32" spans="1:32">
      <c r="A32" s="26">
        <v>27</v>
      </c>
      <c r="B32" s="4" t="s">
        <v>17</v>
      </c>
      <c r="C32" s="4"/>
      <c r="D32" s="13" t="s">
        <v>18</v>
      </c>
      <c r="E32" s="13" t="s">
        <v>22</v>
      </c>
      <c r="F32" s="13">
        <v>6</v>
      </c>
      <c r="G32" s="30">
        <v>0</v>
      </c>
      <c r="H32" s="24">
        <v>2007</v>
      </c>
      <c r="I32" s="13">
        <v>2007</v>
      </c>
      <c r="J32" s="23" t="s">
        <v>0</v>
      </c>
      <c r="K32" s="24" t="s">
        <v>1</v>
      </c>
      <c r="L32" s="13">
        <v>16</v>
      </c>
      <c r="M32" s="6"/>
      <c r="N32" s="13">
        <v>1</v>
      </c>
      <c r="O32" s="6">
        <v>2</v>
      </c>
      <c r="P32" s="6">
        <v>67</v>
      </c>
      <c r="Q32" s="6">
        <v>9</v>
      </c>
      <c r="R32" s="25" t="s">
        <v>19</v>
      </c>
      <c r="S32" s="47">
        <f t="shared" si="0"/>
        <v>5514.7</v>
      </c>
      <c r="T32" s="11">
        <v>4511</v>
      </c>
      <c r="U32" s="11">
        <v>1003.7</v>
      </c>
      <c r="V32" s="12">
        <v>1333.5</v>
      </c>
      <c r="W32" s="15">
        <v>2117.9447243946092</v>
      </c>
      <c r="X32" s="14">
        <f t="shared" si="4"/>
        <v>161.65144224402044</v>
      </c>
      <c r="Y32" s="6" t="s">
        <v>2</v>
      </c>
      <c r="Z32" s="6" t="s">
        <v>2</v>
      </c>
      <c r="AA32" s="6" t="s">
        <v>2</v>
      </c>
      <c r="AB32" s="6" t="s">
        <v>2</v>
      </c>
      <c r="AC32" s="6" t="s">
        <v>2</v>
      </c>
      <c r="AD32" s="6" t="s">
        <v>48</v>
      </c>
      <c r="AE32" s="6" t="s">
        <v>49</v>
      </c>
      <c r="AF32" s="6" t="s">
        <v>2</v>
      </c>
    </row>
    <row r="33" spans="1:32">
      <c r="A33" s="26">
        <v>28</v>
      </c>
      <c r="B33" s="4" t="s">
        <v>17</v>
      </c>
      <c r="C33" s="4"/>
      <c r="D33" s="13" t="s">
        <v>23</v>
      </c>
      <c r="E33" s="13">
        <v>112</v>
      </c>
      <c r="F33" s="13">
        <v>1</v>
      </c>
      <c r="G33" s="30">
        <v>0</v>
      </c>
      <c r="H33" s="24">
        <v>2007</v>
      </c>
      <c r="I33" s="13">
        <v>2007</v>
      </c>
      <c r="J33" s="23" t="s">
        <v>0</v>
      </c>
      <c r="K33" s="24" t="s">
        <v>1</v>
      </c>
      <c r="L33" s="13">
        <v>14</v>
      </c>
      <c r="M33" s="6"/>
      <c r="N33" s="13">
        <v>1</v>
      </c>
      <c r="O33" s="6">
        <v>2</v>
      </c>
      <c r="P33" s="6">
        <v>39</v>
      </c>
      <c r="Q33" s="6">
        <v>7</v>
      </c>
      <c r="R33" s="25" t="s">
        <v>19</v>
      </c>
      <c r="S33" s="47">
        <f t="shared" si="0"/>
        <v>4160.51</v>
      </c>
      <c r="T33" s="11">
        <v>3539.2</v>
      </c>
      <c r="U33" s="11">
        <v>621.30999999999995</v>
      </c>
      <c r="V33" s="12">
        <v>1050.8900000000001</v>
      </c>
      <c r="W33" s="15">
        <v>1598.5995633792165</v>
      </c>
      <c r="X33" s="14">
        <f t="shared" si="4"/>
        <v>121.95630623074139</v>
      </c>
      <c r="Y33" s="6" t="s">
        <v>2</v>
      </c>
      <c r="Z33" s="6" t="s">
        <v>2</v>
      </c>
      <c r="AA33" s="6" t="s">
        <v>2</v>
      </c>
      <c r="AB33" s="6" t="s">
        <v>2</v>
      </c>
      <c r="AC33" s="6" t="s">
        <v>2</v>
      </c>
      <c r="AD33" s="6" t="s">
        <v>48</v>
      </c>
      <c r="AE33" s="6" t="s">
        <v>49</v>
      </c>
      <c r="AF33" s="6" t="s">
        <v>2</v>
      </c>
    </row>
    <row r="34" spans="1:32">
      <c r="A34" s="26">
        <v>29</v>
      </c>
      <c r="B34" s="4" t="s">
        <v>17</v>
      </c>
      <c r="C34" s="4"/>
      <c r="D34" s="13" t="s">
        <v>23</v>
      </c>
      <c r="E34" s="13">
        <v>112</v>
      </c>
      <c r="F34" s="13">
        <v>2</v>
      </c>
      <c r="G34" s="30">
        <v>0</v>
      </c>
      <c r="H34" s="24">
        <v>2007</v>
      </c>
      <c r="I34" s="13">
        <v>2007</v>
      </c>
      <c r="J34" s="23" t="s">
        <v>0</v>
      </c>
      <c r="K34" s="24" t="s">
        <v>1</v>
      </c>
      <c r="L34" s="13">
        <v>9</v>
      </c>
      <c r="M34" s="6"/>
      <c r="N34" s="13">
        <v>2</v>
      </c>
      <c r="O34" s="6">
        <v>2</v>
      </c>
      <c r="P34" s="6">
        <v>60</v>
      </c>
      <c r="Q34" s="6">
        <v>11</v>
      </c>
      <c r="R34" s="25" t="s">
        <v>19</v>
      </c>
      <c r="S34" s="47">
        <f t="shared" si="0"/>
        <v>4633.2</v>
      </c>
      <c r="T34" s="11">
        <v>3538.6</v>
      </c>
      <c r="U34" s="11">
        <v>1094.5999999999999</v>
      </c>
      <c r="V34" s="12">
        <v>1095.31</v>
      </c>
      <c r="W34" s="15">
        <v>1782.2923723226622</v>
      </c>
      <c r="X34" s="14">
        <f t="shared" si="4"/>
        <v>135.8121860128376</v>
      </c>
      <c r="Y34" s="6" t="s">
        <v>2</v>
      </c>
      <c r="Z34" s="6" t="s">
        <v>2</v>
      </c>
      <c r="AA34" s="6" t="s">
        <v>2</v>
      </c>
      <c r="AB34" s="6" t="s">
        <v>2</v>
      </c>
      <c r="AC34" s="6" t="s">
        <v>2</v>
      </c>
      <c r="AD34" s="6" t="s">
        <v>48</v>
      </c>
      <c r="AE34" s="6" t="s">
        <v>49</v>
      </c>
      <c r="AF34" s="6" t="s">
        <v>2</v>
      </c>
    </row>
    <row r="35" spans="1:32">
      <c r="A35" s="26">
        <v>30</v>
      </c>
      <c r="B35" s="4" t="s">
        <v>17</v>
      </c>
      <c r="C35" s="4"/>
      <c r="D35" s="13" t="s">
        <v>23</v>
      </c>
      <c r="E35" s="13">
        <v>112</v>
      </c>
      <c r="F35" s="13">
        <v>3</v>
      </c>
      <c r="G35" s="30">
        <v>0</v>
      </c>
      <c r="H35" s="24">
        <v>2007</v>
      </c>
      <c r="I35" s="13">
        <v>2007</v>
      </c>
      <c r="J35" s="23" t="s">
        <v>0</v>
      </c>
      <c r="K35" s="24" t="s">
        <v>1</v>
      </c>
      <c r="L35" s="13">
        <v>14</v>
      </c>
      <c r="M35" s="6"/>
      <c r="N35" s="13">
        <v>1</v>
      </c>
      <c r="O35" s="6">
        <v>2</v>
      </c>
      <c r="P35" s="6">
        <v>36</v>
      </c>
      <c r="Q35" s="6">
        <v>8</v>
      </c>
      <c r="R35" s="25" t="s">
        <v>19</v>
      </c>
      <c r="S35" s="47">
        <f t="shared" si="0"/>
        <v>4307.4400000000005</v>
      </c>
      <c r="T35" s="11">
        <v>3566.3</v>
      </c>
      <c r="U35" s="11">
        <v>741.14</v>
      </c>
      <c r="V35" s="12">
        <v>1127.56</v>
      </c>
      <c r="W35" s="15">
        <v>1654.2905627225987</v>
      </c>
      <c r="X35" s="14">
        <f t="shared" si="4"/>
        <v>126.26323977362024</v>
      </c>
      <c r="Y35" s="6" t="s">
        <v>2</v>
      </c>
      <c r="Z35" s="6" t="s">
        <v>2</v>
      </c>
      <c r="AA35" s="6" t="s">
        <v>2</v>
      </c>
      <c r="AB35" s="6" t="s">
        <v>2</v>
      </c>
      <c r="AC35" s="6" t="s">
        <v>2</v>
      </c>
      <c r="AD35" s="6" t="s">
        <v>48</v>
      </c>
      <c r="AE35" s="6" t="s">
        <v>49</v>
      </c>
      <c r="AF35" s="6" t="s">
        <v>2</v>
      </c>
    </row>
    <row r="36" spans="1:32">
      <c r="A36" s="26">
        <v>31</v>
      </c>
      <c r="B36" s="4" t="s">
        <v>17</v>
      </c>
      <c r="C36" s="4"/>
      <c r="D36" s="13" t="s">
        <v>23</v>
      </c>
      <c r="E36" s="13">
        <v>112</v>
      </c>
      <c r="F36" s="13">
        <v>4</v>
      </c>
      <c r="G36" s="30">
        <v>0</v>
      </c>
      <c r="H36" s="24">
        <v>2007</v>
      </c>
      <c r="I36" s="13">
        <v>2007</v>
      </c>
      <c r="J36" s="23" t="s">
        <v>0</v>
      </c>
      <c r="K36" s="24" t="s">
        <v>1</v>
      </c>
      <c r="L36" s="13">
        <v>9</v>
      </c>
      <c r="M36" s="6"/>
      <c r="N36" s="13">
        <v>1</v>
      </c>
      <c r="O36" s="6">
        <v>1</v>
      </c>
      <c r="P36" s="6">
        <v>27</v>
      </c>
      <c r="Q36" s="6">
        <v>4</v>
      </c>
      <c r="R36" s="25" t="s">
        <v>19</v>
      </c>
      <c r="S36" s="47">
        <f t="shared" si="0"/>
        <v>2342.1</v>
      </c>
      <c r="T36" s="11">
        <v>1787.3</v>
      </c>
      <c r="U36" s="11">
        <v>554.79999999999995</v>
      </c>
      <c r="V36" s="12">
        <v>876.30000000000018</v>
      </c>
      <c r="W36" s="15">
        <v>899.49647288240783</v>
      </c>
      <c r="X36" s="14">
        <f t="shared" si="4"/>
        <v>68.653570072664024</v>
      </c>
      <c r="Y36" s="6" t="s">
        <v>2</v>
      </c>
      <c r="Z36" s="6" t="s">
        <v>2</v>
      </c>
      <c r="AA36" s="6" t="s">
        <v>2</v>
      </c>
      <c r="AB36" s="6" t="s">
        <v>2</v>
      </c>
      <c r="AC36" s="6" t="s">
        <v>2</v>
      </c>
      <c r="AD36" s="6" t="s">
        <v>48</v>
      </c>
      <c r="AE36" s="6" t="s">
        <v>49</v>
      </c>
      <c r="AF36" s="6" t="s">
        <v>2</v>
      </c>
    </row>
    <row r="37" spans="1:32">
      <c r="A37" s="26">
        <v>32</v>
      </c>
      <c r="B37" s="4" t="s">
        <v>17</v>
      </c>
      <c r="C37" s="4"/>
      <c r="D37" s="29" t="s">
        <v>18</v>
      </c>
      <c r="E37" s="16" t="s">
        <v>51</v>
      </c>
      <c r="F37" s="6">
        <v>1</v>
      </c>
      <c r="G37" s="30">
        <v>0</v>
      </c>
      <c r="H37" s="16" t="s">
        <v>53</v>
      </c>
      <c r="I37" s="7">
        <v>2009</v>
      </c>
      <c r="J37" s="23" t="s">
        <v>0</v>
      </c>
      <c r="K37" s="24" t="s">
        <v>1</v>
      </c>
      <c r="L37" s="7">
        <v>9</v>
      </c>
      <c r="M37" s="6"/>
      <c r="N37" s="7">
        <v>1</v>
      </c>
      <c r="O37" s="6">
        <v>1</v>
      </c>
      <c r="P37" s="6">
        <v>56</v>
      </c>
      <c r="Q37" s="6">
        <v>6</v>
      </c>
      <c r="R37" s="25" t="s">
        <v>19</v>
      </c>
      <c r="S37" s="47">
        <f t="shared" si="0"/>
        <v>2846.7</v>
      </c>
      <c r="T37" s="6">
        <v>2306.9</v>
      </c>
      <c r="U37" s="6">
        <v>539.79999999999995</v>
      </c>
      <c r="V37" s="6">
        <v>1077.5999999999999</v>
      </c>
      <c r="W37" s="15">
        <f>6700/11084.3*S37</f>
        <v>1720.7121784866883</v>
      </c>
      <c r="X37" s="14">
        <f>640/11084.3*S37</f>
        <v>164.3665364524598</v>
      </c>
      <c r="Y37" s="6" t="s">
        <v>2</v>
      </c>
      <c r="Z37" s="6" t="s">
        <v>2</v>
      </c>
      <c r="AA37" s="6" t="s">
        <v>2</v>
      </c>
      <c r="AB37" s="6" t="s">
        <v>2</v>
      </c>
      <c r="AC37" s="6" t="s">
        <v>2</v>
      </c>
      <c r="AD37" s="6" t="s">
        <v>48</v>
      </c>
      <c r="AE37" s="6" t="s">
        <v>49</v>
      </c>
      <c r="AF37" s="6" t="s">
        <v>2</v>
      </c>
    </row>
    <row r="38" spans="1:32">
      <c r="A38" s="26">
        <v>33</v>
      </c>
      <c r="B38" s="4" t="s">
        <v>17</v>
      </c>
      <c r="C38" s="4"/>
      <c r="D38" s="29" t="s">
        <v>50</v>
      </c>
      <c r="E38" s="16" t="s">
        <v>51</v>
      </c>
      <c r="F38" s="6">
        <v>2</v>
      </c>
      <c r="G38" s="30">
        <v>0</v>
      </c>
      <c r="H38" s="16" t="s">
        <v>53</v>
      </c>
      <c r="I38" s="7">
        <v>2009</v>
      </c>
      <c r="J38" s="23" t="s">
        <v>0</v>
      </c>
      <c r="K38" s="24" t="s">
        <v>1</v>
      </c>
      <c r="L38" s="7">
        <v>12</v>
      </c>
      <c r="M38" s="6"/>
      <c r="N38" s="7">
        <v>1</v>
      </c>
      <c r="O38" s="6">
        <v>2</v>
      </c>
      <c r="P38" s="6">
        <v>77</v>
      </c>
      <c r="Q38" s="6">
        <v>9</v>
      </c>
      <c r="R38" s="25" t="s">
        <v>19</v>
      </c>
      <c r="S38" s="47">
        <f t="shared" si="0"/>
        <v>5100.3999999999996</v>
      </c>
      <c r="T38" s="6">
        <v>3992.6</v>
      </c>
      <c r="U38" s="6">
        <v>1107.8</v>
      </c>
      <c r="V38" s="6">
        <v>1264.8</v>
      </c>
      <c r="W38" s="15">
        <f t="shared" ref="W38:W39" si="5">6700/11084.3*S38</f>
        <v>3082.9804317818894</v>
      </c>
      <c r="X38" s="14">
        <f t="shared" ref="X38:X39" si="6">640/11084.3*S38</f>
        <v>294.49365318513571</v>
      </c>
      <c r="Y38" s="6" t="s">
        <v>2</v>
      </c>
      <c r="Z38" s="6" t="s">
        <v>2</v>
      </c>
      <c r="AA38" s="6" t="s">
        <v>2</v>
      </c>
      <c r="AB38" s="6" t="s">
        <v>2</v>
      </c>
      <c r="AC38" s="6" t="s">
        <v>2</v>
      </c>
      <c r="AD38" s="6" t="s">
        <v>48</v>
      </c>
      <c r="AE38" s="6" t="s">
        <v>49</v>
      </c>
      <c r="AF38" s="6" t="s">
        <v>2</v>
      </c>
    </row>
    <row r="39" spans="1:32">
      <c r="A39" s="26">
        <v>34</v>
      </c>
      <c r="B39" s="4" t="s">
        <v>17</v>
      </c>
      <c r="C39" s="4"/>
      <c r="D39" s="29" t="s">
        <v>18</v>
      </c>
      <c r="E39" s="16" t="s">
        <v>51</v>
      </c>
      <c r="F39" s="6">
        <v>3</v>
      </c>
      <c r="G39" s="30">
        <v>0</v>
      </c>
      <c r="H39" s="16" t="s">
        <v>53</v>
      </c>
      <c r="I39" s="7">
        <v>2009</v>
      </c>
      <c r="J39" s="23" t="s">
        <v>0</v>
      </c>
      <c r="K39" s="24" t="s">
        <v>1</v>
      </c>
      <c r="L39" s="7">
        <v>9</v>
      </c>
      <c r="M39" s="6"/>
      <c r="N39" s="7">
        <v>1</v>
      </c>
      <c r="O39" s="6">
        <v>1</v>
      </c>
      <c r="P39" s="6">
        <v>56</v>
      </c>
      <c r="Q39" s="6">
        <v>6</v>
      </c>
      <c r="R39" s="25" t="s">
        <v>19</v>
      </c>
      <c r="S39" s="47">
        <f t="shared" si="0"/>
        <v>3137.2000000000003</v>
      </c>
      <c r="T39" s="6">
        <v>2242.3000000000002</v>
      </c>
      <c r="U39" s="6">
        <v>894.9</v>
      </c>
      <c r="V39" s="6">
        <v>786.5</v>
      </c>
      <c r="W39" s="15">
        <f t="shared" si="5"/>
        <v>1896.3073897314221</v>
      </c>
      <c r="X39" s="14">
        <f t="shared" si="6"/>
        <v>181.13981036240452</v>
      </c>
      <c r="Y39" s="6" t="s">
        <v>2</v>
      </c>
      <c r="Z39" s="6" t="s">
        <v>2</v>
      </c>
      <c r="AA39" s="6" t="s">
        <v>2</v>
      </c>
      <c r="AB39" s="6" t="s">
        <v>2</v>
      </c>
      <c r="AC39" s="6" t="s">
        <v>2</v>
      </c>
      <c r="AD39" s="6" t="s">
        <v>48</v>
      </c>
      <c r="AE39" s="6" t="s">
        <v>49</v>
      </c>
      <c r="AF39" s="6" t="s">
        <v>2</v>
      </c>
    </row>
    <row r="40" spans="1:32">
      <c r="A40" s="26">
        <v>35</v>
      </c>
      <c r="B40" s="4" t="s">
        <v>17</v>
      </c>
      <c r="C40" s="4"/>
      <c r="D40" s="13" t="s">
        <v>50</v>
      </c>
      <c r="E40" s="18" t="s">
        <v>52</v>
      </c>
      <c r="F40" s="6">
        <v>1</v>
      </c>
      <c r="G40" s="30">
        <v>0</v>
      </c>
      <c r="H40" s="1">
        <v>2013</v>
      </c>
      <c r="I40" s="6">
        <v>2013</v>
      </c>
      <c r="J40" s="23" t="s">
        <v>0</v>
      </c>
      <c r="K40" s="24" t="s">
        <v>1</v>
      </c>
      <c r="L40" s="6">
        <v>7</v>
      </c>
      <c r="M40" s="6"/>
      <c r="N40" s="6">
        <v>2</v>
      </c>
      <c r="O40" s="6">
        <v>2</v>
      </c>
      <c r="P40" s="6">
        <v>48</v>
      </c>
      <c r="Q40" s="6">
        <v>6</v>
      </c>
      <c r="R40" s="25" t="s">
        <v>19</v>
      </c>
      <c r="S40" s="47">
        <f t="shared" si="0"/>
        <v>3851.3</v>
      </c>
      <c r="T40" s="6">
        <v>3292.1</v>
      </c>
      <c r="U40" s="6">
        <v>559.20000000000005</v>
      </c>
      <c r="V40" s="6">
        <v>715.4</v>
      </c>
      <c r="W40" s="15">
        <f>3800/5965.7*S40</f>
        <v>2453.1806829039342</v>
      </c>
      <c r="X40" s="14">
        <f>158/5965.7*S40</f>
        <v>102.0006704996899</v>
      </c>
      <c r="Y40" s="6" t="s">
        <v>2</v>
      </c>
      <c r="Z40" s="6" t="s">
        <v>2</v>
      </c>
      <c r="AA40" s="6" t="s">
        <v>2</v>
      </c>
      <c r="AB40" s="6" t="s">
        <v>2</v>
      </c>
      <c r="AC40" s="6" t="s">
        <v>2</v>
      </c>
      <c r="AD40" s="6" t="s">
        <v>48</v>
      </c>
      <c r="AE40" s="6" t="s">
        <v>49</v>
      </c>
      <c r="AF40" s="6" t="s">
        <v>2</v>
      </c>
    </row>
    <row r="41" spans="1:32">
      <c r="A41" s="26">
        <v>36</v>
      </c>
      <c r="B41" s="4" t="s">
        <v>17</v>
      </c>
      <c r="C41" s="4"/>
      <c r="D41" s="13" t="s">
        <v>50</v>
      </c>
      <c r="E41" s="18" t="s">
        <v>52</v>
      </c>
      <c r="F41" s="6">
        <v>2</v>
      </c>
      <c r="G41" s="30">
        <v>0</v>
      </c>
      <c r="H41" s="16" t="s">
        <v>26</v>
      </c>
      <c r="I41" s="17" t="s">
        <v>26</v>
      </c>
      <c r="J41" s="23" t="s">
        <v>0</v>
      </c>
      <c r="K41" s="24" t="s">
        <v>1</v>
      </c>
      <c r="L41" s="6">
        <v>6</v>
      </c>
      <c r="M41" s="6"/>
      <c r="N41" s="6">
        <v>1</v>
      </c>
      <c r="O41" s="6" t="s">
        <v>2</v>
      </c>
      <c r="P41" s="6">
        <v>27</v>
      </c>
      <c r="Q41" s="6">
        <v>6</v>
      </c>
      <c r="R41" s="25" t="s">
        <v>19</v>
      </c>
      <c r="S41" s="47">
        <f t="shared" si="0"/>
        <v>2114.4</v>
      </c>
      <c r="T41" s="6">
        <v>1742.1</v>
      </c>
      <c r="U41" s="6">
        <v>372.3</v>
      </c>
      <c r="V41" s="6">
        <v>399.2</v>
      </c>
      <c r="W41" s="15">
        <f>3800/5965.7*S41</f>
        <v>1346.819317096066</v>
      </c>
      <c r="X41" s="14">
        <f>158/5965.7*S41</f>
        <v>55.999329500310111</v>
      </c>
      <c r="Y41" s="6" t="s">
        <v>2</v>
      </c>
      <c r="Z41" s="6" t="s">
        <v>2</v>
      </c>
      <c r="AA41" s="6" t="s">
        <v>2</v>
      </c>
      <c r="AB41" s="6" t="s">
        <v>2</v>
      </c>
      <c r="AC41" s="6" t="s">
        <v>2</v>
      </c>
      <c r="AD41" s="6" t="s">
        <v>48</v>
      </c>
      <c r="AE41" s="6" t="s">
        <v>49</v>
      </c>
      <c r="AF41" s="6" t="s">
        <v>2</v>
      </c>
    </row>
    <row r="42" spans="1:32">
      <c r="S42" s="3"/>
    </row>
  </sheetData>
  <mergeCells count="35">
    <mergeCell ref="AE3:AE4"/>
    <mergeCell ref="AF3:AF4"/>
    <mergeCell ref="AB2:AB4"/>
    <mergeCell ref="AC2:AC4"/>
    <mergeCell ref="AD2:AF2"/>
    <mergeCell ref="AD3:AD4"/>
    <mergeCell ref="L2:M2"/>
    <mergeCell ref="N2:N4"/>
    <mergeCell ref="Y2:Y4"/>
    <mergeCell ref="Z2:Z4"/>
    <mergeCell ref="L3:L4"/>
    <mergeCell ref="T3:U3"/>
    <mergeCell ref="M3:M4"/>
    <mergeCell ref="P3:P4"/>
    <mergeCell ref="S2:V2"/>
    <mergeCell ref="W2:W4"/>
    <mergeCell ref="AA2:AA4"/>
    <mergeCell ref="S3:S4"/>
    <mergeCell ref="O2:O4"/>
    <mergeCell ref="P2:Q2"/>
    <mergeCell ref="R2:R4"/>
    <mergeCell ref="Q3:Q4"/>
    <mergeCell ref="X2:X4"/>
    <mergeCell ref="K2:K4"/>
    <mergeCell ref="A2:A4"/>
    <mergeCell ref="B2:B4"/>
    <mergeCell ref="C2:F2"/>
    <mergeCell ref="H2:H4"/>
    <mergeCell ref="I2:I4"/>
    <mergeCell ref="C3:C4"/>
    <mergeCell ref="D3:D4"/>
    <mergeCell ref="E3:E4"/>
    <mergeCell ref="F3:F4"/>
    <mergeCell ref="J2:J4"/>
    <mergeCell ref="G2:G4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2015-03-27T09:21:49Z</cp:lastPrinted>
  <dcterms:created xsi:type="dcterms:W3CDTF">2015-02-26T04:41:30Z</dcterms:created>
  <dcterms:modified xsi:type="dcterms:W3CDTF">2015-04-03T03:38:00Z</dcterms:modified>
</cp:coreProperties>
</file>