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Байк.236-б-1" sheetId="2" r:id="rId1"/>
  </sheets>
  <definedNames>
    <definedName name="_xlnm.Print_Area" localSheetId="0">'Байк.236-б-1'!$A$1:$C$34</definedName>
  </definedNames>
  <calcPr calcId="125725" refMode="R1C1"/>
</workbook>
</file>

<file path=xl/calcChain.xml><?xml version="1.0" encoding="utf-8"?>
<calcChain xmlns="http://schemas.openxmlformats.org/spreadsheetml/2006/main">
  <c r="D29" i="2"/>
  <c r="D21" s="1"/>
  <c r="C29"/>
  <c r="C23"/>
  <c r="C24"/>
  <c r="C25"/>
  <c r="C26"/>
  <c r="C27"/>
  <c r="C28"/>
  <c r="C22"/>
  <c r="C5" l="1"/>
  <c r="C20" l="1"/>
  <c r="D20"/>
  <c r="D33" s="1"/>
  <c r="D17" s="1"/>
  <c r="D14" s="1"/>
  <c r="D35" s="1"/>
  <c r="F20"/>
  <c r="E20"/>
  <c r="C32"/>
  <c r="C31"/>
  <c r="E32"/>
  <c r="E31"/>
  <c r="F31"/>
  <c r="F32"/>
  <c r="F24"/>
  <c r="F23"/>
  <c r="E21" l="1"/>
  <c r="C21"/>
  <c r="F22"/>
  <c r="F21" s="1"/>
  <c r="F33" l="1"/>
  <c r="F17" s="1"/>
  <c r="F14" s="1"/>
  <c r="F35" s="1"/>
  <c r="E33"/>
  <c r="E17" s="1"/>
  <c r="E14" s="1"/>
  <c r="E35" s="1"/>
  <c r="C33"/>
  <c r="C17" s="1"/>
  <c r="C14" s="1"/>
  <c r="C35" s="1"/>
</calcChain>
</file>

<file path=xl/sharedStrings.xml><?xml version="1.0" encoding="utf-8"?>
<sst xmlns="http://schemas.openxmlformats.org/spreadsheetml/2006/main" count="48" uniqueCount="46">
  <si>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</si>
  <si>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</si>
  <si>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</si>
  <si>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</si>
  <si>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S начисления на лифты</t>
  </si>
  <si>
    <t>кол-во этажей</t>
  </si>
  <si>
    <t>кол-во подъездов</t>
  </si>
  <si>
    <t>кол-во квартир</t>
  </si>
  <si>
    <t>кол-во лифтов</t>
  </si>
  <si>
    <t>№
п/п</t>
  </si>
  <si>
    <t>Наименование статей затрат</t>
  </si>
  <si>
    <t>Вывоз ТБО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</si>
  <si>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</si>
  <si>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</si>
  <si>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</si>
  <si>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</si>
  <si>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</si>
  <si>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</si>
  <si>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</si>
  <si>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</si>
  <si>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</si>
  <si>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</si>
  <si>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</si>
  <si>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</si>
  <si>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</si>
  <si>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3</t>
  </si>
  <si>
    <t>3.1</t>
  </si>
  <si>
    <t>Содержание и техническое обслуживание</t>
  </si>
  <si>
    <t>3.2</t>
  </si>
  <si>
    <t>3.3</t>
  </si>
  <si>
    <t>3.5</t>
  </si>
  <si>
    <t xml:space="preserve">в т.ч.содержание общедомовых коммуникаций </t>
  </si>
  <si>
    <t>Дератизация, дезинсекция подвалов</t>
  </si>
  <si>
    <t>4</t>
  </si>
  <si>
    <t>в т.ч.сброс снега с крыш</t>
  </si>
  <si>
    <t>Обслуживание домофона</t>
  </si>
  <si>
    <t>Содержание и техническое обслуживание 2-х лифтов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</si>
  <si>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Байкальская, 236-б/1</t>
    </r>
  </si>
  <si>
    <t xml:space="preserve">Руб/м2 норматив              </t>
  </si>
  <si>
    <t>Руб/м2               2014-2015г.</t>
  </si>
  <si>
    <t>Содержание и техническое обслуживание мусоропровода</t>
  </si>
  <si>
    <t>3.4</t>
  </si>
  <si>
    <t>Директор ООО "Дом - Сервис"                                                                                       В.О.Воловик</t>
  </si>
  <si>
    <t>Всего содержание и техническое обслуживание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</si>
  <si>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</si>
  <si>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Управление, содержание, техническое обслуживание и текущий ремонт 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</si>
</sst>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 applyAlignment="1"/>
    <xf numFmtId="0" fontId="0" fillId="0" borderId="0" xfId="0" applyFont="1"/>
    <xf numFmtId="0" fontId="8" fillId="0" borderId="1" xfId="0" applyFont="1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/>
    <xf numFmtId="0" fontId="8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0" fontId="3" fillId="0" borderId="0" xfId="0" applyFont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/>
    <xf numFmtId="2" fontId="4" fillId="0" borderId="1" xfId="1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2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2" fontId="0" fillId="0" borderId="0" xfId="0" applyNumberFormat="1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left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2" fontId="14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zoomScaleNormal="100" workbookViewId="0">
      <selection activeCell="G21" sqref="G21"/>
    </sheetView>
  </sheetViews>
  <sheetFormatPr defaultColWidth="5" defaultRowHeight="15"/>
  <cols>
    <col min="1" max="1" width="6.5703125" style="24" customWidth="1"/>
    <col min="2" max="2" width="77.140625" style="2" customWidth="1"/>
    <col min="3" max="3" width="11.5703125" style="16" hidden="1" customWidth="1"/>
    <col min="4" max="4" width="11.5703125" style="16" customWidth="1"/>
    <col min="5" max="5" width="10.5703125" style="16" hidden="1" customWidth="1"/>
    <col min="6" max="6" width="11" style="16" hidden="1" customWidth="1"/>
    <col min="7" max="7" width="5.7109375" style="2" customWidth="1"/>
    <col min="8" max="8" width="5.140625" style="2" customWidth="1"/>
    <col min="9" max="9" width="5.42578125" style="2" customWidth="1"/>
    <col min="10" max="10" width="6.28515625" style="2" customWidth="1"/>
    <col min="11" max="11" width="7.85546875" style="2" customWidth="1"/>
    <col min="12" max="12" width="6.5703125" style="2" customWidth="1"/>
    <col min="13" max="16" width="5" style="2"/>
    <col min="17" max="17" width="5.42578125" style="2" customWidth="1"/>
    <col min="18" max="20" width="5.140625" style="2" customWidth="1"/>
    <col min="21" max="16384" width="5" style="2"/>
  </cols>
  <sheetData>
    <row r="1" spans="1:12">
      <c r="A1" s="17"/>
      <c r="B1" s="1"/>
      <c r="C1" s="27"/>
      <c r="D1" s="27"/>
      <c r="E1" s="27"/>
      <c r="F1" s="28"/>
      <c r="G1" s="29"/>
    </row>
    <row r="2" spans="1:12" ht="69.75" customHeight="1">
      <c r="A2" s="55" t="s">
        <v>44</v>
      </c>
      <c r="B2" s="55"/>
      <c r="C2" s="55"/>
      <c r="D2" s="55"/>
      <c r="E2" s="55"/>
      <c r="F2" s="55"/>
    </row>
    <row r="3" spans="1:12" ht="17.25" customHeight="1">
      <c r="A3" s="17"/>
      <c r="B3" s="26" t="s">
        <v>37</v>
      </c>
    </row>
    <row r="4" spans="1:12" s="4" customFormat="1" ht="15.75" hidden="1">
      <c r="A4" s="18"/>
      <c r="B4" s="56" t="s">
        <v>0</v>
      </c>
      <c r="C4" s="56"/>
      <c r="D4" s="56"/>
      <c r="E4" s="56"/>
      <c r="F4" s="56"/>
    </row>
    <row r="5" spans="1:12" s="4" customFormat="1" ht="15.75" hidden="1">
      <c r="A5" s="18"/>
      <c r="B5" s="5" t="s">
        <v>1</v>
      </c>
      <c r="C5" s="60">
        <f>C6+C7</f>
        <v>4542.8</v>
      </c>
      <c r="D5" s="61"/>
      <c r="E5" s="61"/>
      <c r="F5" s="62"/>
    </row>
    <row r="6" spans="1:12" s="4" customFormat="1" ht="15.75" hidden="1">
      <c r="A6" s="18"/>
      <c r="B6" s="6" t="s">
        <v>2</v>
      </c>
      <c r="C6" s="63">
        <v>4117.6000000000004</v>
      </c>
      <c r="D6" s="64"/>
      <c r="E6" s="64"/>
      <c r="F6" s="65"/>
    </row>
    <row r="7" spans="1:12" s="4" customFormat="1" ht="15.75" hidden="1">
      <c r="A7" s="18"/>
      <c r="B7" s="6" t="s">
        <v>3</v>
      </c>
      <c r="C7" s="63">
        <v>425.2</v>
      </c>
      <c r="D7" s="64"/>
      <c r="E7" s="64"/>
      <c r="F7" s="65"/>
    </row>
    <row r="8" spans="1:12" s="4" customFormat="1" ht="15.75" hidden="1" customHeight="1">
      <c r="A8" s="18"/>
      <c r="B8" s="6" t="s">
        <v>4</v>
      </c>
      <c r="C8" s="3"/>
      <c r="D8" s="3"/>
      <c r="E8" s="3"/>
      <c r="F8" s="34"/>
    </row>
    <row r="9" spans="1:12" s="4" customFormat="1" ht="15.75" hidden="1">
      <c r="A9" s="18"/>
      <c r="B9" s="7" t="s">
        <v>5</v>
      </c>
      <c r="C9" s="66">
        <v>12</v>
      </c>
      <c r="D9" s="67"/>
      <c r="E9" s="67"/>
      <c r="F9" s="68"/>
    </row>
    <row r="10" spans="1:12" s="4" customFormat="1" ht="15.75" hidden="1">
      <c r="A10" s="18"/>
      <c r="B10" s="7" t="s">
        <v>6</v>
      </c>
      <c r="C10" s="66">
        <v>1</v>
      </c>
      <c r="D10" s="67"/>
      <c r="E10" s="67"/>
      <c r="F10" s="68"/>
    </row>
    <row r="11" spans="1:12" s="4" customFormat="1" ht="15.75" hidden="1">
      <c r="A11" s="18"/>
      <c r="B11" s="7" t="s">
        <v>7</v>
      </c>
      <c r="C11" s="66">
        <v>84</v>
      </c>
      <c r="D11" s="67"/>
      <c r="E11" s="67"/>
      <c r="F11" s="68"/>
    </row>
    <row r="12" spans="1:12" s="4" customFormat="1" ht="15.75" hidden="1">
      <c r="A12" s="18"/>
      <c r="B12" s="7" t="s">
        <v>8</v>
      </c>
      <c r="C12" s="3">
        <v>2</v>
      </c>
      <c r="D12" s="3"/>
      <c r="E12" s="35">
        <v>1</v>
      </c>
      <c r="F12" s="35">
        <v>2</v>
      </c>
    </row>
    <row r="13" spans="1:12" ht="17.25" customHeight="1">
      <c r="A13" s="19" t="s">
        <v>9</v>
      </c>
      <c r="B13" s="8" t="s">
        <v>10</v>
      </c>
      <c r="C13" s="30" t="s">
        <v>39</v>
      </c>
      <c r="D13" s="30" t="s">
        <v>39</v>
      </c>
      <c r="E13" s="30" t="s">
        <v>38</v>
      </c>
      <c r="F13" s="30" t="s">
        <v>38</v>
      </c>
    </row>
    <row r="14" spans="1:12" ht="24.75" customHeight="1">
      <c r="A14" s="40"/>
      <c r="B14" s="10" t="s">
        <v>43</v>
      </c>
      <c r="C14" s="25">
        <f>C15+C16+C17</f>
        <v>20.47867088162954</v>
      </c>
      <c r="D14" s="25">
        <f>D15+D16+D17</f>
        <v>20.060670881629537</v>
      </c>
      <c r="E14" s="25">
        <f t="shared" ref="E14:F14" si="0">E15+E16+E17</f>
        <v>16.248422881629541</v>
      </c>
      <c r="F14" s="25">
        <f t="shared" si="0"/>
        <v>18.063705702797101</v>
      </c>
      <c r="G14" s="16"/>
      <c r="I14" s="36"/>
      <c r="J14" s="36"/>
      <c r="L14" s="39"/>
    </row>
    <row r="15" spans="1:12" ht="21.75" customHeight="1">
      <c r="A15" s="41">
        <v>1</v>
      </c>
      <c r="B15" s="42" t="s">
        <v>40</v>
      </c>
      <c r="C15" s="43">
        <v>0.38</v>
      </c>
      <c r="D15" s="43">
        <v>0</v>
      </c>
      <c r="E15" s="43">
        <v>0.88</v>
      </c>
      <c r="F15" s="43">
        <v>0.88</v>
      </c>
      <c r="G15" s="16"/>
      <c r="H15"/>
    </row>
    <row r="16" spans="1:12" s="23" customFormat="1" ht="17.25" customHeight="1">
      <c r="A16" s="44" t="s">
        <v>22</v>
      </c>
      <c r="B16" s="42" t="s">
        <v>36</v>
      </c>
      <c r="C16" s="45">
        <v>4.0599999999999996</v>
      </c>
      <c r="D16" s="45">
        <v>4.0599999999999996</v>
      </c>
      <c r="E16" s="45">
        <v>2.41</v>
      </c>
      <c r="F16" s="45">
        <v>4.0599999999999996</v>
      </c>
    </row>
    <row r="17" spans="1:7" s="23" customFormat="1" ht="20.25" customHeight="1">
      <c r="A17" s="46" t="s">
        <v>25</v>
      </c>
      <c r="B17" s="42" t="s">
        <v>27</v>
      </c>
      <c r="C17" s="45">
        <f>C18+C19+C21+C33+C20</f>
        <v>16.038670881629539</v>
      </c>
      <c r="D17" s="45">
        <f>D18+D19+D21+D33+D20</f>
        <v>16.000670881629539</v>
      </c>
      <c r="E17" s="45">
        <f t="shared" ref="E17:F17" si="1">E18+E19+E21+E33+E20</f>
        <v>12.95842288162954</v>
      </c>
      <c r="F17" s="45">
        <f t="shared" si="1"/>
        <v>13.123705702797102</v>
      </c>
      <c r="G17" s="16"/>
    </row>
    <row r="18" spans="1:7" ht="16.5" customHeight="1">
      <c r="A18" s="46" t="s">
        <v>26</v>
      </c>
      <c r="B18" s="47" t="s">
        <v>11</v>
      </c>
      <c r="C18" s="45">
        <v>1.31</v>
      </c>
      <c r="D18" s="45">
        <v>0.74</v>
      </c>
      <c r="E18" s="45">
        <v>1.31</v>
      </c>
      <c r="F18" s="45">
        <v>1.31</v>
      </c>
    </row>
    <row r="19" spans="1:7" ht="18.75" customHeight="1">
      <c r="A19" s="46" t="s">
        <v>28</v>
      </c>
      <c r="B19" s="49" t="s">
        <v>12</v>
      </c>
      <c r="C19" s="45">
        <v>0.62</v>
      </c>
      <c r="D19" s="45">
        <v>0.62</v>
      </c>
      <c r="E19" s="45">
        <v>0.62</v>
      </c>
      <c r="F19" s="45">
        <v>0.62</v>
      </c>
    </row>
    <row r="20" spans="1:7" s="33" customFormat="1" ht="18.75" customHeight="1">
      <c r="A20" s="46" t="s">
        <v>29</v>
      </c>
      <c r="B20" s="50" t="s">
        <v>35</v>
      </c>
      <c r="C20" s="45">
        <f>C11*35/C5</f>
        <v>0.64717795192392358</v>
      </c>
      <c r="D20" s="45">
        <f>C11*35/C5</f>
        <v>0.64717795192392358</v>
      </c>
      <c r="E20" s="45">
        <f>C11*35/C5</f>
        <v>0.64717795192392358</v>
      </c>
      <c r="F20" s="45">
        <f>C11*35/C5</f>
        <v>0.64717795192392358</v>
      </c>
    </row>
    <row r="21" spans="1:7" ht="30">
      <c r="A21" s="46" t="s">
        <v>41</v>
      </c>
      <c r="B21" s="42" t="s">
        <v>13</v>
      </c>
      <c r="C21" s="45">
        <f>C22+C28+C29+C31+C32</f>
        <v>11.554341031375657</v>
      </c>
      <c r="D21" s="45">
        <f>D22+D28+D29+D31+D32</f>
        <v>12.124341031375657</v>
      </c>
      <c r="E21" s="45">
        <f t="shared" ref="E21:F21" si="2">E22+E28+E29+E31+E32</f>
        <v>8.8586610313756573</v>
      </c>
      <c r="F21" s="45">
        <f t="shared" si="2"/>
        <v>8.8589181415279867</v>
      </c>
    </row>
    <row r="22" spans="1:7" ht="60">
      <c r="A22" s="57"/>
      <c r="B22" s="11" t="s">
        <v>24</v>
      </c>
      <c r="C22" s="22">
        <f>E22*1.312</f>
        <v>4.1984000000000004</v>
      </c>
      <c r="D22" s="22">
        <v>4.1984000000000004</v>
      </c>
      <c r="E22" s="22">
        <v>3.2</v>
      </c>
      <c r="F22" s="22">
        <f>F23+F24+F25+F26+F27</f>
        <v>3.2002571101523292</v>
      </c>
    </row>
    <row r="23" spans="1:7" hidden="1">
      <c r="A23" s="58"/>
      <c r="B23" s="12" t="s">
        <v>14</v>
      </c>
      <c r="C23" s="22">
        <f t="shared" ref="C23:C28" si="3">E23*1.312</f>
        <v>0</v>
      </c>
      <c r="D23" s="22">
        <v>0</v>
      </c>
      <c r="E23" s="51"/>
      <c r="F23" s="51">
        <f>1000/C5</f>
        <v>0.22012855507616447</v>
      </c>
    </row>
    <row r="24" spans="1:7" hidden="1">
      <c r="A24" s="58"/>
      <c r="B24" s="13" t="s">
        <v>15</v>
      </c>
      <c r="C24" s="22">
        <f t="shared" si="3"/>
        <v>0</v>
      </c>
      <c r="D24" s="22">
        <v>0</v>
      </c>
      <c r="E24" s="32"/>
      <c r="F24" s="32">
        <f>1000/C5+0.01</f>
        <v>0.23012855507616448</v>
      </c>
    </row>
    <row r="25" spans="1:7" hidden="1">
      <c r="A25" s="58"/>
      <c r="B25" s="13" t="s">
        <v>16</v>
      </c>
      <c r="C25" s="22">
        <f t="shared" si="3"/>
        <v>0</v>
      </c>
      <c r="D25" s="22">
        <v>0</v>
      </c>
      <c r="E25" s="22"/>
      <c r="F25" s="32">
        <v>0.16</v>
      </c>
    </row>
    <row r="26" spans="1:7" hidden="1">
      <c r="A26" s="58"/>
      <c r="B26" s="13" t="s">
        <v>31</v>
      </c>
      <c r="C26" s="22">
        <f t="shared" si="3"/>
        <v>0</v>
      </c>
      <c r="D26" s="22">
        <v>0</v>
      </c>
      <c r="E26" s="22"/>
      <c r="F26" s="32">
        <v>1.36</v>
      </c>
    </row>
    <row r="27" spans="1:7" hidden="1">
      <c r="A27" s="58"/>
      <c r="B27" s="52" t="s">
        <v>17</v>
      </c>
      <c r="C27" s="22">
        <f t="shared" si="3"/>
        <v>0</v>
      </c>
      <c r="D27" s="22">
        <v>0</v>
      </c>
      <c r="E27" s="22"/>
      <c r="F27" s="53">
        <v>1.23</v>
      </c>
    </row>
    <row r="28" spans="1:7" ht="51" customHeight="1">
      <c r="A28" s="58"/>
      <c r="B28" s="11" t="s">
        <v>18</v>
      </c>
      <c r="C28" s="22">
        <f t="shared" si="3"/>
        <v>2.71584</v>
      </c>
      <c r="D28" s="22">
        <v>2.71584</v>
      </c>
      <c r="E28" s="22">
        <v>2.0699999999999998</v>
      </c>
      <c r="F28" s="32">
        <v>2.0699999999999998</v>
      </c>
    </row>
    <row r="29" spans="1:7" ht="60">
      <c r="A29" s="58"/>
      <c r="B29" s="14" t="s">
        <v>19</v>
      </c>
      <c r="C29" s="22">
        <f>E29*1.312</f>
        <v>4.4214400000000005</v>
      </c>
      <c r="D29" s="22">
        <f>4.42144+0.57</f>
        <v>4.9914399999999999</v>
      </c>
      <c r="E29" s="32">
        <v>3.37</v>
      </c>
      <c r="F29" s="32">
        <v>3.37</v>
      </c>
    </row>
    <row r="30" spans="1:7" hidden="1">
      <c r="A30" s="58"/>
      <c r="B30" s="15" t="s">
        <v>34</v>
      </c>
      <c r="C30" s="54"/>
      <c r="D30" s="54"/>
      <c r="E30" s="22"/>
      <c r="F30" s="32"/>
    </row>
    <row r="31" spans="1:7" s="23" customFormat="1" ht="30">
      <c r="A31" s="58"/>
      <c r="B31" s="11" t="s">
        <v>20</v>
      </c>
      <c r="C31" s="22">
        <f>660/C5</f>
        <v>0.14528484635026856</v>
      </c>
      <c r="D31" s="22">
        <v>0.14528484635026856</v>
      </c>
      <c r="E31" s="22">
        <f>660/C5</f>
        <v>0.14528484635026856</v>
      </c>
      <c r="F31" s="22">
        <f>660/C5</f>
        <v>0.14528484635026856</v>
      </c>
    </row>
    <row r="32" spans="1:7" s="23" customFormat="1">
      <c r="A32" s="59"/>
      <c r="B32" s="11" t="s">
        <v>32</v>
      </c>
      <c r="C32" s="22">
        <f>4000/C5/12</f>
        <v>7.337618502538816E-2</v>
      </c>
      <c r="D32" s="22">
        <v>7.337618502538816E-2</v>
      </c>
      <c r="E32" s="22">
        <f>4000/C5/12</f>
        <v>7.337618502538816E-2</v>
      </c>
      <c r="F32" s="22">
        <f>4000/C5/12</f>
        <v>7.337618502538816E-2</v>
      </c>
    </row>
    <row r="33" spans="1:12" s="37" customFormat="1" ht="21" customHeight="1">
      <c r="A33" s="46" t="s">
        <v>30</v>
      </c>
      <c r="B33" s="48" t="s">
        <v>21</v>
      </c>
      <c r="C33" s="45">
        <f>(C15+C16+C18+C19+C20+C21+C34)*0.1</f>
        <v>1.907151898329958</v>
      </c>
      <c r="D33" s="45">
        <f>(D15+D16+D18+D19+D20+D21+D34)*0.1</f>
        <v>1.8691518983299582</v>
      </c>
      <c r="E33" s="45">
        <f t="shared" ref="E33:F33" si="4">(E15+E16+E18+E19+E20+E21+E34)*0.1</f>
        <v>1.5225838983299582</v>
      </c>
      <c r="F33" s="45">
        <f t="shared" si="4"/>
        <v>1.6876096093451911</v>
      </c>
    </row>
    <row r="34" spans="1:12" ht="21.75" customHeight="1">
      <c r="A34" s="46" t="s">
        <v>33</v>
      </c>
      <c r="B34" s="38" t="s">
        <v>23</v>
      </c>
      <c r="C34" s="31">
        <v>0.5</v>
      </c>
      <c r="D34" s="31">
        <v>0.5</v>
      </c>
      <c r="E34" s="31">
        <v>0.5</v>
      </c>
      <c r="F34" s="31">
        <v>0.5</v>
      </c>
    </row>
    <row r="35" spans="1:12" ht="24.75" customHeight="1">
      <c r="A35" s="20"/>
      <c r="B35" s="21" t="s">
        <v>45</v>
      </c>
      <c r="C35" s="9">
        <f>C14+C34</f>
        <v>20.97867088162954</v>
      </c>
      <c r="D35" s="9">
        <f>D14+D34</f>
        <v>20.560670881629537</v>
      </c>
      <c r="E35" s="9">
        <f>E14+E34</f>
        <v>16.748422881629541</v>
      </c>
      <c r="F35" s="9">
        <f>F14+F34</f>
        <v>18.563705702797101</v>
      </c>
      <c r="G35" s="16"/>
      <c r="I35" s="36"/>
      <c r="J35" s="36"/>
      <c r="L35" s="39"/>
    </row>
    <row r="38" spans="1:12">
      <c r="B38" t="s">
        <v>42</v>
      </c>
      <c r="C38" s="2"/>
      <c r="D38" s="2"/>
      <c r="E38" s="2"/>
      <c r="F38" s="2"/>
      <c r="G38" s="16"/>
      <c r="H38" s="16"/>
      <c r="I38" s="16"/>
    </row>
  </sheetData>
  <mergeCells count="9">
    <mergeCell ref="A2:F2"/>
    <mergeCell ref="B4:F4"/>
    <mergeCell ref="A22:A32"/>
    <mergeCell ref="C5:F5"/>
    <mergeCell ref="C6:F6"/>
    <mergeCell ref="C7:F7"/>
    <mergeCell ref="C9:F9"/>
    <mergeCell ref="C10:F10"/>
    <mergeCell ref="C11:F11"/>
  </mergeCells>
  <pageMargins left="0.70866141732283472" right="0.70866141732283472" top="0.31496062992125984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Байк.236-б-1</vt:lpstr>
      <vt:lpstr>'Байк.236-б-1'!Область_печати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2017-01-25T08:19:26Z</dcterms:modified>
</cp:coreProperties>
</file>