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айк.236-б-2" sheetId="2" r:id="rId1"/>
  </sheets>
  <calcPr calcId="125725" refMode="R1C1"/>
</workbook>
</file>

<file path=xl/calcChain.xml><?xml version="1.0" encoding="utf-8"?>
<calcChain xmlns="http://schemas.openxmlformats.org/spreadsheetml/2006/main">
  <c r="D29" i="2"/>
  <c r="D21" s="1"/>
  <c r="C25"/>
  <c r="C26"/>
  <c r="C27"/>
  <c r="C28"/>
  <c r="C29"/>
  <c r="C5" l="1"/>
  <c r="D20" s="1"/>
  <c r="D33" s="1"/>
  <c r="D17" s="1"/>
  <c r="D14" s="1"/>
  <c r="D35" l="1"/>
  <c r="E32"/>
  <c r="E31"/>
  <c r="E23"/>
  <c r="C23" s="1"/>
  <c r="C32"/>
  <c r="C31"/>
  <c r="E24"/>
  <c r="C24" s="1"/>
  <c r="C20"/>
  <c r="E20"/>
  <c r="E22" l="1"/>
  <c r="C22" s="1"/>
  <c r="E21" l="1"/>
  <c r="E33" s="1"/>
  <c r="E17" s="1"/>
  <c r="E14" s="1"/>
  <c r="C21"/>
  <c r="C33" s="1"/>
  <c r="C17" s="1"/>
  <c r="C14" s="1"/>
  <c r="C35" l="1"/>
  <c r="E35"/>
</calcChain>
</file>

<file path=xl/sharedStrings.xml><?xml version="1.0" encoding="utf-8"?>
<sst xmlns="http://schemas.openxmlformats.org/spreadsheetml/2006/main" count="47" uniqueCount="46">
  <si>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</si>
  <si>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</si>
  <si>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</si>
  <si>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</si>
  <si>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S начисления на лифты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</si>
  <si>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</si>
  <si>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</si>
  <si>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</si>
  <si>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</si>
  <si>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</si>
  <si>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</si>
  <si>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</si>
  <si>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</si>
  <si>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</si>
  <si>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</si>
  <si>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</si>
  <si>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</si>
  <si>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</si>
  <si>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</si>
  <si>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</si>
  <si>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</si>
  <si>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</si>
  <si>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</si>
  <si>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</si>
  <si>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</si>
  <si>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</si>
  <si>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3.1</t>
  </si>
  <si>
    <t>Содержание и техническое обслуживание</t>
  </si>
  <si>
    <t>3.2</t>
  </si>
  <si>
    <t>3.3</t>
  </si>
  <si>
    <t>3.5</t>
  </si>
  <si>
    <t xml:space="preserve">в т.ч.содержание общедомовых коммуникаций </t>
  </si>
  <si>
    <t>Дератизация, дезинсекция подвалов</t>
  </si>
  <si>
    <t>4</t>
  </si>
  <si>
    <t>в т.ч.сброс снега с крыш</t>
  </si>
  <si>
    <t>Обслуживание домофона</t>
  </si>
  <si>
    <t>Содержание и техническое обслуживание 2-х лифтов</t>
  </si>
  <si>
    <t xml:space="preserve">Руб/м2 норматив              </t>
  </si>
  <si>
    <t>Руб/м2               2014-2015г.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</si>
  <si>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Байкальская, 236-б/2</t>
    </r>
  </si>
  <si>
    <t>3.4</t>
  </si>
  <si>
    <t>Директор ООО "Дом - Сервис"                                                                                       В.О.Воловик</t>
  </si>
  <si>
    <t>Содержание и техническое обслуживание мусоропровода</t>
  </si>
  <si>
    <t>Всего содержание и техническое обслуживание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</si>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</sst>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/>
    <xf numFmtId="2" fontId="4" fillId="0" borderId="1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2" fontId="8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zoomScaleNormal="100" workbookViewId="0">
      <selection activeCell="F15" sqref="F15"/>
    </sheetView>
  </sheetViews>
  <sheetFormatPr defaultColWidth="5" defaultRowHeight="15"/>
  <cols>
    <col min="1" max="1" width="6.5703125" style="24" customWidth="1"/>
    <col min="2" max="2" width="77.140625" style="2" customWidth="1"/>
    <col min="3" max="3" width="11" style="16" hidden="1" customWidth="1"/>
    <col min="4" max="4" width="11" style="16" customWidth="1"/>
    <col min="5" max="5" width="11" style="16" hidden="1" customWidth="1"/>
    <col min="6" max="6" width="5.7109375" style="2" customWidth="1"/>
    <col min="7" max="7" width="5.140625" style="2" customWidth="1"/>
    <col min="8" max="8" width="5.42578125" style="2" customWidth="1"/>
    <col min="9" max="9" width="6.28515625" style="2" customWidth="1"/>
    <col min="10" max="10" width="8.42578125" style="2" customWidth="1"/>
    <col min="11" max="15" width="5" style="2"/>
    <col min="16" max="16" width="5.42578125" style="2" customWidth="1"/>
    <col min="17" max="19" width="5.140625" style="2" customWidth="1"/>
    <col min="20" max="16384" width="5" style="2"/>
  </cols>
  <sheetData>
    <row r="1" spans="1:9">
      <c r="A1" s="17"/>
      <c r="B1" s="1"/>
      <c r="C1" s="27"/>
      <c r="D1" s="27"/>
      <c r="E1" s="28"/>
      <c r="F1" s="29"/>
    </row>
    <row r="2" spans="1:9" ht="69.75" customHeight="1">
      <c r="A2" s="53" t="s">
        <v>44</v>
      </c>
      <c r="B2" s="53"/>
      <c r="C2" s="53"/>
      <c r="D2" s="53"/>
      <c r="E2" s="53"/>
    </row>
    <row r="3" spans="1:9" ht="17.25" customHeight="1">
      <c r="A3" s="17"/>
      <c r="B3" s="26" t="s">
        <v>39</v>
      </c>
    </row>
    <row r="4" spans="1:9" s="4" customFormat="1" ht="15.75" hidden="1">
      <c r="A4" s="18"/>
      <c r="B4" s="54" t="s">
        <v>0</v>
      </c>
      <c r="C4" s="54"/>
      <c r="D4" s="54"/>
      <c r="E4" s="54"/>
    </row>
    <row r="5" spans="1:9" s="4" customFormat="1" ht="15.75" hidden="1">
      <c r="A5" s="18"/>
      <c r="B5" s="5" t="s">
        <v>1</v>
      </c>
      <c r="C5" s="61">
        <f>C6+C7</f>
        <v>5247.3</v>
      </c>
      <c r="D5" s="62"/>
      <c r="E5" s="63"/>
    </row>
    <row r="6" spans="1:9" s="4" customFormat="1" ht="15.75" hidden="1">
      <c r="A6" s="18"/>
      <c r="B6" s="6" t="s">
        <v>2</v>
      </c>
      <c r="C6" s="64">
        <v>4163.1000000000004</v>
      </c>
      <c r="D6" s="65"/>
      <c r="E6" s="66"/>
    </row>
    <row r="7" spans="1:9" s="4" customFormat="1" ht="15.75" hidden="1">
      <c r="A7" s="18"/>
      <c r="B7" s="6" t="s">
        <v>3</v>
      </c>
      <c r="C7" s="64">
        <v>1084.2</v>
      </c>
      <c r="D7" s="65"/>
      <c r="E7" s="66"/>
    </row>
    <row r="8" spans="1:9" s="4" customFormat="1" ht="15.75" hidden="1" customHeight="1">
      <c r="A8" s="18"/>
      <c r="B8" s="6" t="s">
        <v>4</v>
      </c>
      <c r="C8" s="3"/>
      <c r="D8" s="3"/>
      <c r="E8" s="34"/>
    </row>
    <row r="9" spans="1:9" s="4" customFormat="1" ht="15.75" hidden="1">
      <c r="A9" s="18"/>
      <c r="B9" s="7" t="s">
        <v>5</v>
      </c>
      <c r="C9" s="67">
        <v>9</v>
      </c>
      <c r="D9" s="68"/>
      <c r="E9" s="69"/>
    </row>
    <row r="10" spans="1:9" s="4" customFormat="1" ht="15.75" hidden="1">
      <c r="A10" s="18"/>
      <c r="B10" s="7" t="s">
        <v>6</v>
      </c>
      <c r="C10" s="67">
        <v>2</v>
      </c>
      <c r="D10" s="68"/>
      <c r="E10" s="69"/>
    </row>
    <row r="11" spans="1:9" s="4" customFormat="1" ht="15.75" hidden="1">
      <c r="A11" s="18"/>
      <c r="B11" s="7" t="s">
        <v>7</v>
      </c>
      <c r="C11" s="67">
        <v>108</v>
      </c>
      <c r="D11" s="68"/>
      <c r="E11" s="69"/>
    </row>
    <row r="12" spans="1:9" s="4" customFormat="1" ht="15.75" hidden="1">
      <c r="A12" s="18"/>
      <c r="B12" s="7" t="s">
        <v>8</v>
      </c>
      <c r="C12" s="55">
        <v>2</v>
      </c>
      <c r="D12" s="56"/>
      <c r="E12" s="57"/>
    </row>
    <row r="13" spans="1:9" ht="15" customHeight="1">
      <c r="A13" s="19" t="s">
        <v>9</v>
      </c>
      <c r="B13" s="8" t="s">
        <v>10</v>
      </c>
      <c r="C13" s="30" t="s">
        <v>38</v>
      </c>
      <c r="D13" s="30" t="s">
        <v>38</v>
      </c>
      <c r="E13" s="30" t="s">
        <v>37</v>
      </c>
    </row>
    <row r="14" spans="1:9" ht="23.25" customHeight="1">
      <c r="A14" s="37"/>
      <c r="B14" s="10" t="s">
        <v>43</v>
      </c>
      <c r="C14" s="25">
        <f>C15+C16+C17</f>
        <v>19.083531514925138</v>
      </c>
      <c r="D14" s="25">
        <f>D15+D16+D17</f>
        <v>18.665531514925135</v>
      </c>
      <c r="E14" s="25">
        <f>E15+E16+E17</f>
        <v>16.4566838119922</v>
      </c>
      <c r="F14" s="16"/>
      <c r="H14" s="35"/>
      <c r="I14" s="35"/>
    </row>
    <row r="15" spans="1:9" ht="27" customHeight="1">
      <c r="A15" s="52">
        <v>1</v>
      </c>
      <c r="B15" s="39" t="s">
        <v>42</v>
      </c>
      <c r="C15" s="40">
        <v>0.38</v>
      </c>
      <c r="D15" s="40">
        <v>0</v>
      </c>
      <c r="E15" s="40">
        <v>0.97</v>
      </c>
      <c r="F15" s="16"/>
    </row>
    <row r="16" spans="1:9" s="23" customFormat="1" ht="17.25" customHeight="1">
      <c r="A16" s="41" t="s">
        <v>22</v>
      </c>
      <c r="B16" s="39" t="s">
        <v>36</v>
      </c>
      <c r="C16" s="42">
        <v>3.1</v>
      </c>
      <c r="D16" s="42">
        <v>3.1</v>
      </c>
      <c r="E16" s="42">
        <v>3.1</v>
      </c>
    </row>
    <row r="17" spans="1:6" s="23" customFormat="1" ht="20.25" customHeight="1">
      <c r="A17" s="43" t="s">
        <v>25</v>
      </c>
      <c r="B17" s="39" t="s">
        <v>27</v>
      </c>
      <c r="C17" s="42">
        <f>C18+C19+C21+C33+C20</f>
        <v>15.603531514925137</v>
      </c>
      <c r="D17" s="42">
        <f>D18+D19+D21+D33+D20</f>
        <v>15.565531514925135</v>
      </c>
      <c r="E17" s="42">
        <f>E18+E19+E21+E33+E20</f>
        <v>12.386683811992198</v>
      </c>
      <c r="F17" s="16"/>
    </row>
    <row r="18" spans="1:6" ht="16.5" customHeight="1">
      <c r="A18" s="43" t="s">
        <v>26</v>
      </c>
      <c r="B18" s="44" t="s">
        <v>11</v>
      </c>
      <c r="C18" s="42">
        <v>1.31</v>
      </c>
      <c r="D18" s="42">
        <v>0.74</v>
      </c>
      <c r="E18" s="42">
        <v>1.31</v>
      </c>
    </row>
    <row r="19" spans="1:6" ht="18.75" customHeight="1">
      <c r="A19" s="43" t="s">
        <v>28</v>
      </c>
      <c r="B19" s="46" t="s">
        <v>12</v>
      </c>
      <c r="C19" s="42">
        <v>0.62</v>
      </c>
      <c r="D19" s="42">
        <v>0.62</v>
      </c>
      <c r="E19" s="42">
        <v>0.62</v>
      </c>
    </row>
    <row r="20" spans="1:6" s="33" customFormat="1" ht="18.75" customHeight="1">
      <c r="A20" s="43" t="s">
        <v>29</v>
      </c>
      <c r="B20" s="47" t="s">
        <v>35</v>
      </c>
      <c r="C20" s="42">
        <f>C11*35/C5</f>
        <v>0.72037047624492589</v>
      </c>
      <c r="D20" s="42">
        <f>C11*35/C5</f>
        <v>0.72037047624492589</v>
      </c>
      <c r="E20" s="42">
        <f>C11*35/C5</f>
        <v>0.72037047624492589</v>
      </c>
    </row>
    <row r="21" spans="1:6" ht="30">
      <c r="A21" s="43" t="s">
        <v>40</v>
      </c>
      <c r="B21" s="39" t="s">
        <v>13</v>
      </c>
      <c r="C21" s="42">
        <f>C22+C28+C29+C31+C32</f>
        <v>11.172839991868836</v>
      </c>
      <c r="D21" s="42">
        <f>D22+D28+D29+D31+D32</f>
        <v>11.742839991868834</v>
      </c>
      <c r="E21" s="42">
        <f t="shared" ref="E21" si="0">E22+E28+E29+E31+E32</f>
        <v>8.1947966255661644</v>
      </c>
    </row>
    <row r="22" spans="1:6" ht="60">
      <c r="A22" s="58"/>
      <c r="B22" s="11" t="s">
        <v>24</v>
      </c>
      <c r="C22" s="22">
        <f>E22*1.372</f>
        <v>4.6860562864711381</v>
      </c>
      <c r="D22" s="22">
        <v>4.6860562864711381</v>
      </c>
      <c r="E22" s="22">
        <f>E23+E24+E25+E26+E27</f>
        <v>3.4154929201684681</v>
      </c>
    </row>
    <row r="23" spans="1:6" hidden="1">
      <c r="A23" s="59"/>
      <c r="B23" s="12" t="s">
        <v>14</v>
      </c>
      <c r="C23" s="22">
        <f t="shared" ref="C23:C29" si="1">E23*1.372</f>
        <v>0.26146780248889906</v>
      </c>
      <c r="D23" s="22">
        <v>0.26146780248889906</v>
      </c>
      <c r="E23" s="48">
        <f>1000/C5</f>
        <v>0.19057420006479522</v>
      </c>
    </row>
    <row r="24" spans="1:6" hidden="1">
      <c r="A24" s="59"/>
      <c r="B24" s="13" t="s">
        <v>15</v>
      </c>
      <c r="C24" s="22">
        <f t="shared" si="1"/>
        <v>0.41834848398223856</v>
      </c>
      <c r="D24" s="22">
        <v>0.41834848398223856</v>
      </c>
      <c r="E24" s="32">
        <f>1600/C5</f>
        <v>0.30491872010367238</v>
      </c>
    </row>
    <row r="25" spans="1:6" hidden="1">
      <c r="A25" s="59"/>
      <c r="B25" s="13" t="s">
        <v>16</v>
      </c>
      <c r="C25" s="22">
        <f t="shared" si="1"/>
        <v>0.24696000000000001</v>
      </c>
      <c r="D25" s="22">
        <v>0.24696000000000001</v>
      </c>
      <c r="E25" s="32">
        <v>0.18</v>
      </c>
    </row>
    <row r="26" spans="1:6" hidden="1">
      <c r="A26" s="59"/>
      <c r="B26" s="13" t="s">
        <v>31</v>
      </c>
      <c r="C26" s="22">
        <f t="shared" si="1"/>
        <v>2.00312</v>
      </c>
      <c r="D26" s="22">
        <v>2.00312</v>
      </c>
      <c r="E26" s="32">
        <v>1.46</v>
      </c>
    </row>
    <row r="27" spans="1:6" hidden="1">
      <c r="A27" s="59"/>
      <c r="B27" s="49" t="s">
        <v>17</v>
      </c>
      <c r="C27" s="22">
        <f t="shared" si="1"/>
        <v>1.7561600000000002</v>
      </c>
      <c r="D27" s="22">
        <v>1.7561600000000002</v>
      </c>
      <c r="E27" s="50">
        <v>1.28</v>
      </c>
    </row>
    <row r="28" spans="1:6" ht="51" customHeight="1">
      <c r="A28" s="59"/>
      <c r="B28" s="11" t="s">
        <v>18</v>
      </c>
      <c r="C28" s="22">
        <f t="shared" si="1"/>
        <v>2.5930800000000001</v>
      </c>
      <c r="D28" s="22">
        <v>2.5930800000000001</v>
      </c>
      <c r="E28" s="32">
        <v>1.89</v>
      </c>
    </row>
    <row r="29" spans="1:6" ht="60">
      <c r="A29" s="59"/>
      <c r="B29" s="14" t="s">
        <v>19</v>
      </c>
      <c r="C29" s="22">
        <f t="shared" si="1"/>
        <v>3.7044000000000006</v>
      </c>
      <c r="D29" s="22">
        <f>3.7044+0.57</f>
        <v>4.2744</v>
      </c>
      <c r="E29" s="32">
        <v>2.7</v>
      </c>
    </row>
    <row r="30" spans="1:6" hidden="1">
      <c r="A30" s="59"/>
      <c r="B30" s="15" t="s">
        <v>34</v>
      </c>
      <c r="C30" s="51"/>
      <c r="D30" s="51"/>
      <c r="E30" s="32"/>
    </row>
    <row r="31" spans="1:6" s="23" customFormat="1" ht="30">
      <c r="A31" s="59"/>
      <c r="B31" s="11" t="s">
        <v>20</v>
      </c>
      <c r="C31" s="22">
        <f>660/C5</f>
        <v>0.12577897204276484</v>
      </c>
      <c r="D31" s="22">
        <v>0.12577897204276484</v>
      </c>
      <c r="E31" s="22">
        <f>660/C5</f>
        <v>0.12577897204276484</v>
      </c>
    </row>
    <row r="32" spans="1:6" s="23" customFormat="1">
      <c r="A32" s="60"/>
      <c r="B32" s="11" t="s">
        <v>32</v>
      </c>
      <c r="C32" s="22">
        <f>4000/C5/12</f>
        <v>6.3524733354931737E-2</v>
      </c>
      <c r="D32" s="22">
        <v>6.3524733354931737E-2</v>
      </c>
      <c r="E32" s="22">
        <f>4000/C5/12</f>
        <v>6.3524733354931737E-2</v>
      </c>
    </row>
    <row r="33" spans="1:9" s="36" customFormat="1" ht="21" customHeight="1">
      <c r="A33" s="43" t="s">
        <v>30</v>
      </c>
      <c r="B33" s="45" t="s">
        <v>21</v>
      </c>
      <c r="C33" s="42">
        <f>(C15+C16+C18+C19+C20+C21+C34)*0.1</f>
        <v>1.7803210468113762</v>
      </c>
      <c r="D33" s="42">
        <f>(D15+D16+D18+D19+D20+D21+D34)*0.1</f>
        <v>1.7423210468113759</v>
      </c>
      <c r="E33" s="42">
        <f>(E15+E16+E18+E19+E20+E21+E34)*0.1</f>
        <v>1.5415167101811091</v>
      </c>
    </row>
    <row r="34" spans="1:9" ht="22.5" customHeight="1">
      <c r="A34" s="43" t="s">
        <v>33</v>
      </c>
      <c r="B34" s="38" t="s">
        <v>23</v>
      </c>
      <c r="C34" s="31">
        <v>0.5</v>
      </c>
      <c r="D34" s="31">
        <v>0.5</v>
      </c>
      <c r="E34" s="31">
        <v>0.5</v>
      </c>
    </row>
    <row r="35" spans="1:9" ht="25.5" customHeight="1">
      <c r="A35" s="20"/>
      <c r="B35" s="21" t="s">
        <v>45</v>
      </c>
      <c r="C35" s="9">
        <f>C16+C15+C17+C34</f>
        <v>19.583531514925138</v>
      </c>
      <c r="D35" s="9">
        <f>D16+D15+D17+D34</f>
        <v>19.165531514925135</v>
      </c>
      <c r="E35" s="9">
        <f>E16+E15+E17+E34</f>
        <v>16.9566838119922</v>
      </c>
      <c r="F35" s="16"/>
      <c r="H35" s="35"/>
      <c r="I35" s="35"/>
    </row>
    <row r="38" spans="1:9">
      <c r="B38" t="s">
        <v>41</v>
      </c>
      <c r="C38" s="2"/>
      <c r="D38" s="2"/>
      <c r="E38" s="2"/>
      <c r="F38" s="16"/>
      <c r="G38" s="16"/>
      <c r="H38" s="16"/>
      <c r="I38" s="16"/>
    </row>
  </sheetData>
  <mergeCells count="10">
    <mergeCell ref="A2:E2"/>
    <mergeCell ref="B4:E4"/>
    <mergeCell ref="C12:E12"/>
    <mergeCell ref="A22:A32"/>
    <mergeCell ref="C5:E5"/>
    <mergeCell ref="C6:E6"/>
    <mergeCell ref="C7:E7"/>
    <mergeCell ref="C9:E9"/>
    <mergeCell ref="C10:E10"/>
    <mergeCell ref="C11:E11"/>
  </mergeCells>
  <pageMargins left="0.7" right="0.7" top="0.3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Байк.236-б-2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2017-01-25T08:19:58Z</dcterms:modified>
</cp:coreProperties>
</file>