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айк.236-б-3" sheetId="2" r:id="rId1"/>
  </sheets>
  <definedNames>
    <definedName name="_xlnm.Print_Area" localSheetId="0">'Байк.236-б-3'!$A$1:$F$34</definedName>
  </definedNames>
  <calcPr calcId="125725" refMode="R1C1"/>
</workbook>
</file>

<file path=xl/calcChain.xml><?xml version="1.0" encoding="utf-8"?>
<calcChain xmlns="http://schemas.openxmlformats.org/spreadsheetml/2006/main">
  <c r="D29" i="2"/>
  <c r="C23"/>
  <c r="C24"/>
  <c r="C25"/>
  <c r="C26"/>
  <c r="C27"/>
  <c r="C28"/>
  <c r="C22"/>
  <c r="E29"/>
  <c r="C29" s="1"/>
  <c r="F29" l="1"/>
  <c r="C5" l="1"/>
  <c r="D20" s="1"/>
  <c r="E20" l="1"/>
  <c r="C20"/>
  <c r="F20"/>
  <c r="F23"/>
  <c r="F24"/>
  <c r="F32"/>
  <c r="F31"/>
  <c r="C32"/>
  <c r="C31"/>
  <c r="E32"/>
  <c r="E31"/>
  <c r="E21" l="1"/>
  <c r="E33" s="1"/>
  <c r="E17" s="1"/>
  <c r="C21"/>
  <c r="F22"/>
  <c r="F21" l="1"/>
  <c r="F33" s="1"/>
  <c r="F17" s="1"/>
  <c r="D21"/>
  <c r="D33" s="1"/>
  <c r="D17" s="1"/>
  <c r="D14" s="1"/>
  <c r="D35" s="1"/>
  <c r="C33"/>
  <c r="C17" s="1"/>
  <c r="C14" s="1"/>
  <c r="C35" s="1"/>
  <c r="F14"/>
  <c r="E35" l="1"/>
  <c r="E14"/>
  <c r="F35"/>
</calcChain>
</file>

<file path=xl/sharedStrings.xml><?xml version="1.0" encoding="utf-8"?>
<sst xmlns="http://schemas.openxmlformats.org/spreadsheetml/2006/main" count="48" uniqueCount="46">
  <si>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</si>
  <si>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</si>
  <si>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</si>
  <si>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</si>
  <si>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</si>
  <si>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</si>
  <si>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</si>
  <si>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</si>
  <si>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</si>
  <si>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</si>
  <si>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</si>
  <si>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</si>
  <si>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</si>
  <si>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</si>
  <si>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</si>
  <si>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</si>
  <si>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</si>
  <si>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</si>
  <si>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</si>
  <si>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</si>
  <si>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</si>
  <si>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</si>
  <si>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</si>
  <si>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</si>
  <si>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</si>
  <si>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</si>
  <si>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</si>
  <si>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</si>
  <si>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</si>
  <si>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</si>
  <si>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</si>
  <si>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</si>
  <si>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</si>
  <si>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</si>
  <si>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</si>
  <si>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</si>
  <si>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</si>
  <si>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t xml:space="preserve">Руб/м2 норматив              </t>
  </si>
  <si>
    <t>Руб/м2               2014-2015г.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</si>
  <si>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236-б/3</t>
    </r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</si>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</sst>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8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6" zoomScaleNormal="100" workbookViewId="0">
      <selection activeCell="D39" sqref="D39"/>
    </sheetView>
  </sheetViews>
  <sheetFormatPr defaultColWidth="5" defaultRowHeight="15"/>
  <cols>
    <col min="1" max="1" width="6.625" style="24" customWidth="1"/>
    <col min="2" max="2" width="77.125" style="2" customWidth="1"/>
    <col min="3" max="3" width="11" style="16" hidden="1" customWidth="1"/>
    <col min="4" max="4" width="11" style="16" customWidth="1"/>
    <col min="5" max="5" width="10.625" style="16" hidden="1" customWidth="1"/>
    <col min="6" max="6" width="11" style="16" hidden="1" customWidth="1"/>
    <col min="7" max="7" width="13.625" style="16" customWidth="1"/>
    <col min="8" max="8" width="5.75" style="2" customWidth="1"/>
    <col min="9" max="9" width="5.125" style="2" customWidth="1"/>
    <col min="10" max="10" width="5.375" style="2" customWidth="1"/>
    <col min="11" max="11" width="6.25" style="2" customWidth="1"/>
    <col min="12" max="12" width="8.25" style="2" customWidth="1"/>
    <col min="13" max="17" width="5" style="2"/>
    <col min="18" max="18" width="5.375" style="2" customWidth="1"/>
    <col min="19" max="21" width="5.125" style="2" customWidth="1"/>
    <col min="22" max="16384" width="5" style="2"/>
  </cols>
  <sheetData>
    <row r="1" spans="1:11">
      <c r="A1" s="17"/>
      <c r="B1" s="1"/>
      <c r="C1" s="27"/>
      <c r="D1" s="27"/>
      <c r="E1" s="27"/>
      <c r="F1" s="28"/>
      <c r="G1" s="28"/>
      <c r="H1" s="29"/>
    </row>
    <row r="2" spans="1:11" ht="69.75" customHeight="1">
      <c r="A2" s="57" t="s">
        <v>44</v>
      </c>
      <c r="B2" s="57"/>
      <c r="C2" s="57"/>
      <c r="D2" s="57"/>
      <c r="E2" s="57"/>
      <c r="F2" s="57"/>
    </row>
    <row r="3" spans="1:11" ht="17.25" hidden="1" customHeight="1">
      <c r="A3" s="17"/>
      <c r="B3" s="26" t="s">
        <v>39</v>
      </c>
    </row>
    <row r="4" spans="1:11" s="4" customFormat="1" ht="15.75" hidden="1">
      <c r="A4" s="18"/>
      <c r="B4" s="58" t="s">
        <v>0</v>
      </c>
      <c r="C4" s="58"/>
      <c r="D4" s="58"/>
      <c r="E4" s="58"/>
      <c r="F4" s="58"/>
      <c r="G4" s="30"/>
    </row>
    <row r="5" spans="1:11" s="4" customFormat="1" ht="15.75" hidden="1">
      <c r="A5" s="18"/>
      <c r="B5" s="5" t="s">
        <v>1</v>
      </c>
      <c r="C5" s="62">
        <f>C6+C7</f>
        <v>4511.2000000000007</v>
      </c>
      <c r="D5" s="63"/>
      <c r="E5" s="63"/>
      <c r="F5" s="64"/>
      <c r="G5" s="30"/>
    </row>
    <row r="6" spans="1:11" s="4" customFormat="1" ht="15.75" hidden="1">
      <c r="A6" s="18"/>
      <c r="B6" s="6" t="s">
        <v>2</v>
      </c>
      <c r="C6" s="65">
        <v>4143.6000000000004</v>
      </c>
      <c r="D6" s="66"/>
      <c r="E6" s="66"/>
      <c r="F6" s="67"/>
      <c r="G6" s="30"/>
    </row>
    <row r="7" spans="1:11" s="4" customFormat="1" ht="15.75" hidden="1">
      <c r="A7" s="18"/>
      <c r="B7" s="6" t="s">
        <v>3</v>
      </c>
      <c r="C7" s="65">
        <v>367.6</v>
      </c>
      <c r="D7" s="66"/>
      <c r="E7" s="66"/>
      <c r="F7" s="67"/>
      <c r="G7" s="30"/>
    </row>
    <row r="8" spans="1:11" s="4" customFormat="1" ht="15.75" hidden="1" customHeight="1">
      <c r="A8" s="18"/>
      <c r="B8" s="6" t="s">
        <v>4</v>
      </c>
      <c r="C8" s="3"/>
      <c r="D8" s="3"/>
      <c r="E8" s="3"/>
      <c r="F8" s="37"/>
      <c r="G8" s="30"/>
    </row>
    <row r="9" spans="1:11" s="4" customFormat="1" ht="15.75" hidden="1">
      <c r="A9" s="18"/>
      <c r="B9" s="7" t="s">
        <v>5</v>
      </c>
      <c r="C9" s="68">
        <v>12</v>
      </c>
      <c r="D9" s="69"/>
      <c r="E9" s="69"/>
      <c r="F9" s="70"/>
      <c r="G9" s="30"/>
    </row>
    <row r="10" spans="1:11" s="4" customFormat="1" ht="15.75" hidden="1">
      <c r="A10" s="18"/>
      <c r="B10" s="7" t="s">
        <v>6</v>
      </c>
      <c r="C10" s="68">
        <v>1</v>
      </c>
      <c r="D10" s="69"/>
      <c r="E10" s="69"/>
      <c r="F10" s="70"/>
      <c r="G10" s="30"/>
    </row>
    <row r="11" spans="1:11" s="4" customFormat="1" ht="15.75" hidden="1">
      <c r="A11" s="18"/>
      <c r="B11" s="7" t="s">
        <v>7</v>
      </c>
      <c r="C11" s="68">
        <v>72</v>
      </c>
      <c r="D11" s="69"/>
      <c r="E11" s="69"/>
      <c r="F11" s="70"/>
      <c r="G11" s="30"/>
    </row>
    <row r="12" spans="1:11" s="4" customFormat="1" ht="15.75" hidden="1">
      <c r="A12" s="18"/>
      <c r="B12" s="7" t="s">
        <v>8</v>
      </c>
      <c r="C12" s="3">
        <v>2</v>
      </c>
      <c r="D12" s="3"/>
      <c r="E12" s="38">
        <v>1</v>
      </c>
      <c r="F12" s="38">
        <v>2</v>
      </c>
      <c r="G12" s="30"/>
    </row>
    <row r="13" spans="1:11" ht="17.25" customHeight="1">
      <c r="A13" s="19" t="s">
        <v>9</v>
      </c>
      <c r="B13" s="8" t="s">
        <v>10</v>
      </c>
      <c r="C13" s="31" t="s">
        <v>38</v>
      </c>
      <c r="D13" s="31" t="s">
        <v>38</v>
      </c>
      <c r="E13" s="31" t="s">
        <v>37</v>
      </c>
      <c r="F13" s="31" t="s">
        <v>37</v>
      </c>
      <c r="G13" s="32"/>
    </row>
    <row r="14" spans="1:11" ht="27" customHeight="1">
      <c r="A14" s="42"/>
      <c r="B14" s="10" t="s">
        <v>43</v>
      </c>
      <c r="C14" s="25">
        <f>C15+C16+C17</f>
        <v>20.477090626943312</v>
      </c>
      <c r="D14" s="25">
        <f>D15+D16+D17</f>
        <v>20.059090626943309</v>
      </c>
      <c r="E14" s="25">
        <f t="shared" ref="E14:F14" si="0">E15+E16+E17</f>
        <v>15.18468262694331</v>
      </c>
      <c r="F14" s="25">
        <f t="shared" si="0"/>
        <v>17.025357746645383</v>
      </c>
      <c r="G14" s="33"/>
      <c r="H14" s="16"/>
      <c r="J14" s="39"/>
      <c r="K14" s="39"/>
    </row>
    <row r="15" spans="1:11" ht="27" customHeight="1">
      <c r="A15" s="43">
        <v>1</v>
      </c>
      <c r="B15" s="44" t="s">
        <v>40</v>
      </c>
      <c r="C15" s="45">
        <v>0.38</v>
      </c>
      <c r="D15" s="45">
        <v>0</v>
      </c>
      <c r="E15" s="45">
        <v>0.76</v>
      </c>
      <c r="F15" s="45">
        <v>0.76</v>
      </c>
      <c r="G15" s="33"/>
      <c r="H15" s="16"/>
    </row>
    <row r="16" spans="1:11" s="23" customFormat="1" ht="17.25" customHeight="1">
      <c r="A16" s="46" t="s">
        <v>22</v>
      </c>
      <c r="B16" s="44" t="s">
        <v>36</v>
      </c>
      <c r="C16" s="47">
        <v>4.0999999999999996</v>
      </c>
      <c r="D16" s="47">
        <v>4.0999999999999996</v>
      </c>
      <c r="E16" s="47">
        <v>2.4300000000000002</v>
      </c>
      <c r="F16" s="47">
        <v>4.0999999999999996</v>
      </c>
      <c r="G16" s="33"/>
    </row>
    <row r="17" spans="1:8" s="23" customFormat="1" ht="20.25" customHeight="1">
      <c r="A17" s="48" t="s">
        <v>25</v>
      </c>
      <c r="B17" s="44" t="s">
        <v>27</v>
      </c>
      <c r="C17" s="47">
        <f>C18+C19+C21+C33+C20</f>
        <v>15.997090626943312</v>
      </c>
      <c r="D17" s="47">
        <f>D18+D19+D21+D33+D20</f>
        <v>15.959090626943311</v>
      </c>
      <c r="E17" s="47">
        <f t="shared" ref="E17:F17" si="1">E18+E19+E21+E33+E20</f>
        <v>11.994682626943309</v>
      </c>
      <c r="F17" s="47">
        <f t="shared" si="1"/>
        <v>12.165357746645386</v>
      </c>
      <c r="G17" s="33"/>
      <c r="H17" s="16"/>
    </row>
    <row r="18" spans="1:8" ht="16.5" customHeight="1">
      <c r="A18" s="48" t="s">
        <v>26</v>
      </c>
      <c r="B18" s="49" t="s">
        <v>11</v>
      </c>
      <c r="C18" s="47">
        <v>1.31</v>
      </c>
      <c r="D18" s="47">
        <v>0.74</v>
      </c>
      <c r="E18" s="47">
        <v>1.31</v>
      </c>
      <c r="F18" s="47">
        <v>1.31</v>
      </c>
      <c r="G18" s="33"/>
    </row>
    <row r="19" spans="1:8" ht="18.75" customHeight="1">
      <c r="A19" s="48" t="s">
        <v>28</v>
      </c>
      <c r="B19" s="51" t="s">
        <v>12</v>
      </c>
      <c r="C19" s="47">
        <v>0.62</v>
      </c>
      <c r="D19" s="47">
        <v>0.62</v>
      </c>
      <c r="E19" s="47">
        <v>0.62</v>
      </c>
      <c r="F19" s="47">
        <v>0.62</v>
      </c>
      <c r="G19" s="33"/>
    </row>
    <row r="20" spans="1:8" s="36" customFormat="1" ht="18.75" customHeight="1">
      <c r="A20" s="48" t="s">
        <v>29</v>
      </c>
      <c r="B20" s="52" t="s">
        <v>35</v>
      </c>
      <c r="C20" s="47">
        <f>C11*35/C5</f>
        <v>0.55860968256783106</v>
      </c>
      <c r="D20" s="47">
        <f>C11*35/C5</f>
        <v>0.55860968256783106</v>
      </c>
      <c r="E20" s="47">
        <f>C11*35/C5</f>
        <v>0.55860968256783106</v>
      </c>
      <c r="F20" s="47">
        <f>C11*35/C5</f>
        <v>0.55860968256783106</v>
      </c>
    </row>
    <row r="21" spans="1:8" ht="30">
      <c r="A21" s="48" t="s">
        <v>41</v>
      </c>
      <c r="B21" s="44" t="s">
        <v>13</v>
      </c>
      <c r="C21" s="47">
        <f>C22+C28+C29+C31+C32</f>
        <v>11.601472705562452</v>
      </c>
      <c r="D21" s="47">
        <f>D22+D28+D29+D31+D32</f>
        <v>12.171472705562453</v>
      </c>
      <c r="E21" s="47">
        <f t="shared" ref="E21:F21" si="2">E22+E28+E29+E31+E32</f>
        <v>8.0801927055624514</v>
      </c>
      <c r="F21" s="47">
        <f t="shared" si="2"/>
        <v>8.0835337234734297</v>
      </c>
      <c r="G21" s="33"/>
    </row>
    <row r="22" spans="1:8" ht="60">
      <c r="A22" s="59"/>
      <c r="B22" s="11" t="s">
        <v>24</v>
      </c>
      <c r="C22" s="22">
        <f>E22*1.448</f>
        <v>4.4598399999999998</v>
      </c>
      <c r="D22" s="22">
        <v>4.4598399999999998</v>
      </c>
      <c r="E22" s="22">
        <v>3.08</v>
      </c>
      <c r="F22" s="22">
        <f>F23+F24+F25+F26+F27</f>
        <v>3.083341017910977</v>
      </c>
      <c r="G22" s="33"/>
    </row>
    <row r="23" spans="1:8" hidden="1">
      <c r="A23" s="60"/>
      <c r="B23" s="12" t="s">
        <v>14</v>
      </c>
      <c r="C23" s="22">
        <f t="shared" ref="C23:C29" si="3">E23*1.448</f>
        <v>0</v>
      </c>
      <c r="D23" s="22">
        <v>0</v>
      </c>
      <c r="E23" s="53"/>
      <c r="F23" s="53">
        <f>1000/C5</f>
        <v>0.22167050895548854</v>
      </c>
      <c r="G23" s="33"/>
    </row>
    <row r="24" spans="1:8" hidden="1">
      <c r="A24" s="60"/>
      <c r="B24" s="13" t="s">
        <v>15</v>
      </c>
      <c r="C24" s="22">
        <f t="shared" si="3"/>
        <v>0</v>
      </c>
      <c r="D24" s="22">
        <v>0</v>
      </c>
      <c r="E24" s="35"/>
      <c r="F24" s="35">
        <f>1000/C5+0.01</f>
        <v>0.23167050895548855</v>
      </c>
      <c r="G24" s="33"/>
    </row>
    <row r="25" spans="1:8" hidden="1">
      <c r="A25" s="60"/>
      <c r="B25" s="13" t="s">
        <v>16</v>
      </c>
      <c r="C25" s="22">
        <f t="shared" si="3"/>
        <v>0</v>
      </c>
      <c r="D25" s="22">
        <v>0</v>
      </c>
      <c r="E25" s="22"/>
      <c r="F25" s="35">
        <v>0.14000000000000001</v>
      </c>
      <c r="G25" s="33"/>
    </row>
    <row r="26" spans="1:8" hidden="1">
      <c r="A26" s="60"/>
      <c r="B26" s="13" t="s">
        <v>31</v>
      </c>
      <c r="C26" s="22">
        <f t="shared" si="3"/>
        <v>0</v>
      </c>
      <c r="D26" s="22">
        <v>0</v>
      </c>
      <c r="E26" s="22"/>
      <c r="F26" s="35">
        <v>1.24</v>
      </c>
      <c r="G26" s="33"/>
    </row>
    <row r="27" spans="1:8" hidden="1">
      <c r="A27" s="60"/>
      <c r="B27" s="54" t="s">
        <v>17</v>
      </c>
      <c r="C27" s="22">
        <f t="shared" si="3"/>
        <v>0</v>
      </c>
      <c r="D27" s="22">
        <v>0</v>
      </c>
      <c r="E27" s="22"/>
      <c r="F27" s="55">
        <v>1.25</v>
      </c>
      <c r="G27" s="33"/>
    </row>
    <row r="28" spans="1:8" ht="51" customHeight="1">
      <c r="A28" s="60"/>
      <c r="B28" s="11" t="s">
        <v>18</v>
      </c>
      <c r="C28" s="22">
        <f t="shared" si="3"/>
        <v>2.4326399999999997</v>
      </c>
      <c r="D28" s="22">
        <v>2.4326399999999997</v>
      </c>
      <c r="E28" s="22">
        <v>1.68</v>
      </c>
      <c r="F28" s="35">
        <v>1.68</v>
      </c>
      <c r="G28" s="33"/>
    </row>
    <row r="29" spans="1:8" ht="45">
      <c r="A29" s="60"/>
      <c r="B29" s="14" t="s">
        <v>19</v>
      </c>
      <c r="C29" s="22">
        <f t="shared" si="3"/>
        <v>4.4888000000000003</v>
      </c>
      <c r="D29" s="22">
        <f>4.4888+0.57</f>
        <v>5.0588000000000006</v>
      </c>
      <c r="E29" s="35">
        <f>3.1+E30</f>
        <v>3.1</v>
      </c>
      <c r="F29" s="35">
        <f>3.1+F30</f>
        <v>3.1</v>
      </c>
      <c r="G29" s="33"/>
    </row>
    <row r="30" spans="1:8" hidden="1">
      <c r="A30" s="60"/>
      <c r="B30" s="15" t="s">
        <v>34</v>
      </c>
      <c r="C30" s="56"/>
      <c r="D30" s="56"/>
      <c r="E30" s="22"/>
      <c r="F30" s="35"/>
      <c r="G30" s="33"/>
    </row>
    <row r="31" spans="1:8" s="23" customFormat="1" ht="30">
      <c r="A31" s="60"/>
      <c r="B31" s="11" t="s">
        <v>20</v>
      </c>
      <c r="C31" s="22">
        <f>660/C5</f>
        <v>0.14630253591062242</v>
      </c>
      <c r="D31" s="22">
        <v>0.14630253591062242</v>
      </c>
      <c r="E31" s="22">
        <f>660/C5</f>
        <v>0.14630253591062242</v>
      </c>
      <c r="F31" s="22">
        <f>660/C5</f>
        <v>0.14630253591062242</v>
      </c>
      <c r="G31" s="33"/>
    </row>
    <row r="32" spans="1:8" s="23" customFormat="1">
      <c r="A32" s="61"/>
      <c r="B32" s="11" t="s">
        <v>32</v>
      </c>
      <c r="C32" s="22">
        <f>4000/C5/12</f>
        <v>7.3890169651829513E-2</v>
      </c>
      <c r="D32" s="22">
        <v>7.3890169651829513E-2</v>
      </c>
      <c r="E32" s="22">
        <f>4000/C5/12</f>
        <v>7.3890169651829513E-2</v>
      </c>
      <c r="F32" s="22">
        <f>4000/C5/12</f>
        <v>7.3890169651829513E-2</v>
      </c>
      <c r="G32" s="33"/>
    </row>
    <row r="33" spans="1:11" s="40" customFormat="1" ht="21" customHeight="1">
      <c r="A33" s="48" t="s">
        <v>30</v>
      </c>
      <c r="B33" s="50" t="s">
        <v>21</v>
      </c>
      <c r="C33" s="47">
        <f>(C15+C16+C18+C19+C20+C21+C34)*0.1</f>
        <v>1.9070082388130283</v>
      </c>
      <c r="D33" s="47">
        <f>(D15+D16+D18+D19+D20+D21+D34)*0.1</f>
        <v>1.8690082388130287</v>
      </c>
      <c r="E33" s="47">
        <f t="shared" ref="E33:F33" si="4">(E15+E16+E18+E19+E20+E21+E34)*0.1</f>
        <v>1.4258802388130283</v>
      </c>
      <c r="F33" s="47">
        <f t="shared" si="4"/>
        <v>1.5932143406041261</v>
      </c>
      <c r="G33" s="33"/>
    </row>
    <row r="34" spans="1:11" ht="26.25" customHeight="1">
      <c r="A34" s="48" t="s">
        <v>33</v>
      </c>
      <c r="B34" s="41" t="s">
        <v>23</v>
      </c>
      <c r="C34" s="34">
        <v>0.5</v>
      </c>
      <c r="D34" s="34">
        <v>0.5</v>
      </c>
      <c r="E34" s="34">
        <v>0.5</v>
      </c>
      <c r="F34" s="34">
        <v>0.5</v>
      </c>
      <c r="G34" s="33"/>
    </row>
    <row r="35" spans="1:11" ht="27" customHeight="1">
      <c r="A35" s="20"/>
      <c r="B35" s="21" t="s">
        <v>45</v>
      </c>
      <c r="C35" s="9">
        <f>C14+C34</f>
        <v>20.977090626943312</v>
      </c>
      <c r="D35" s="9">
        <f>D14+D34</f>
        <v>20.559090626943309</v>
      </c>
      <c r="E35" s="9">
        <f>E16+E15+E17+E34</f>
        <v>15.68468262694331</v>
      </c>
      <c r="F35" s="9">
        <f>F16+F15+F17+F34</f>
        <v>17.525357746645383</v>
      </c>
      <c r="G35" s="33"/>
      <c r="H35" s="16"/>
      <c r="J35" s="39"/>
      <c r="K35" s="39"/>
    </row>
    <row r="38" spans="1:11">
      <c r="B38" t="s">
        <v>42</v>
      </c>
      <c r="C38" s="2"/>
      <c r="D38" s="2"/>
      <c r="E38" s="2"/>
      <c r="F38" s="2"/>
      <c r="H38" s="16"/>
      <c r="I38" s="16"/>
      <c r="J38" s="16"/>
    </row>
  </sheetData>
  <mergeCells count="9">
    <mergeCell ref="A2:F2"/>
    <mergeCell ref="B4:F4"/>
    <mergeCell ref="A22:A32"/>
    <mergeCell ref="C5:F5"/>
    <mergeCell ref="C6:F6"/>
    <mergeCell ref="C7:F7"/>
    <mergeCell ref="C9:F9"/>
    <mergeCell ref="C10:F10"/>
    <mergeCell ref="C11:F11"/>
  </mergeCells>
  <pageMargins left="0.70866141732283472" right="0.70866141732283472" top="0.31496062992125984" bottom="0.74803149606299213" header="0.31496062992125984" footer="0.31496062992125984"/>
  <pageSetup paperSize="9" scale="90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Байк.236-б-3</vt:lpstr>
      <vt:lpstr>'Байк.236-б-3'!Область_печати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2016-10-28T03:05:10Z</dcterms:modified>
</cp:coreProperties>
</file>