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Черн, 4" sheetId="3" r:id="rId1"/>
  </sheets>
  <definedNames>
    <definedName name="_xlnm.Print_Area" localSheetId="0">'Черн, 4'!$A$1:$F$38</definedName>
  </definedNames>
  <calcPr calcId="125725"/>
</workbook>
</file>

<file path=xl/calcChain.xml><?xml version="1.0" encoding="utf-8"?>
<calcChain xmlns="http://schemas.openxmlformats.org/spreadsheetml/2006/main">
  <c r="D29" i="3"/>
  <c r="D21"/>
  <c r="C25"/>
  <c r="C26"/>
  <c r="C27"/>
  <c r="C28"/>
  <c r="C29"/>
  <c r="C6" l="1"/>
  <c r="C31" l="1"/>
  <c r="D20"/>
  <c r="D17" s="1"/>
  <c r="D14" s="1"/>
  <c r="D35" s="1"/>
  <c r="C20"/>
  <c r="F20"/>
  <c r="E31"/>
  <c r="E20"/>
  <c r="F31"/>
  <c r="F32"/>
  <c r="E24"/>
  <c r="C24" s="1"/>
  <c r="F24"/>
  <c r="E32"/>
  <c r="E23"/>
  <c r="C23" s="1"/>
  <c r="F23"/>
  <c r="E22" l="1"/>
  <c r="F22"/>
  <c r="F21" s="1"/>
  <c r="F33" s="1"/>
  <c r="F17" s="1"/>
  <c r="F14" s="1"/>
  <c r="F35" s="1"/>
  <c r="E21"/>
  <c r="E33" s="1"/>
  <c r="E17" s="1"/>
  <c r="E14" s="1"/>
  <c r="E35" s="1"/>
  <c r="C22" l="1"/>
  <c r="C21" s="1"/>
  <c r="C33" s="1"/>
  <c r="C17" s="1"/>
  <c r="C14" s="1"/>
  <c r="C35" s="1"/>
</calcChain>
</file>

<file path=xl/sharedStrings.xml><?xml version="1.0" encoding="utf-8"?>
<sst xmlns="http://schemas.openxmlformats.org/spreadsheetml/2006/main" count="47" uniqueCount="46">
  <si>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</si>
  <si>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</si>
  <si>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</si>
  <si>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</si>
  <si>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</si>
  <si>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</si>
  <si>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</si>
  <si>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</si>
  <si>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</si>
  <si>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</si>
  <si>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</si>
  <si>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</si>
  <si>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</si>
  <si>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</si>
  <si>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</si>
  <si>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</si>
  <si>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</si>
  <si>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</si>
  <si>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</si>
  <si>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</si>
  <si>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</si>
  <si>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</si>
  <si>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</si>
  <si>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</si>
  <si>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</si>
  <si>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</si>
  <si>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3</t>
  </si>
  <si>
    <t>Содержание и техническое обслуживание</t>
  </si>
  <si>
    <t xml:space="preserve">в т.ч.содержание общедомовых коммуникаций </t>
  </si>
  <si>
    <t>Руб/м2 2015г.  норматив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</si>
  <si>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 xml:space="preserve">ул. Чернышевского, 4 </t>
    </r>
  </si>
  <si>
    <t>Обслуживание домофона</t>
  </si>
  <si>
    <t>Директор ООО "Дом - Сервис"                                                                                       В.О.Воловик</t>
  </si>
  <si>
    <t>Содержание и техническое обслуживание  мусоропровода</t>
  </si>
  <si>
    <t>Содержание и техническое обслуживание  1 лифта</t>
  </si>
  <si>
    <t>3.1</t>
  </si>
  <si>
    <t>3.2</t>
  </si>
  <si>
    <t>3.3</t>
  </si>
  <si>
    <t>3.4</t>
  </si>
  <si>
    <t>3.5</t>
  </si>
  <si>
    <t>4</t>
  </si>
  <si>
    <t xml:space="preserve">Руб/м2 </t>
  </si>
  <si>
    <t xml:space="preserve">Всего содержание и техническое обслуживание </t>
  </si>
  <si>
    <t>Руб/м2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</si>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</sst>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16" fillId="2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2" fontId="2" fillId="3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2" borderId="0" xfId="0" applyNumberFormat="1" applyFont="1" applyFill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2" fontId="0" fillId="0" borderId="0" xfId="0" applyNumberFormat="1" applyFont="1"/>
    <xf numFmtId="0" fontId="0" fillId="0" borderId="0" xfId="0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38"/>
  <sheetViews>
    <sheetView tabSelected="1" zoomScaleNormal="100" workbookViewId="0">
      <selection activeCell="B36" sqref="B36"/>
    </sheetView>
  </sheetViews>
  <sheetFormatPr defaultColWidth="5" defaultRowHeight="15"/>
  <cols>
    <col min="1" max="1" width="6.625" style="21" customWidth="1"/>
    <col min="2" max="2" width="77.125" style="2" customWidth="1"/>
    <col min="3" max="3" width="11" style="16" hidden="1" customWidth="1"/>
    <col min="4" max="4" width="11" style="16" customWidth="1"/>
    <col min="5" max="5" width="10.375" style="2" hidden="1" customWidth="1"/>
    <col min="6" max="6" width="12" style="2" hidden="1" customWidth="1"/>
    <col min="7" max="7" width="6.125" style="2" customWidth="1"/>
    <col min="8" max="8" width="5" style="2" customWidth="1"/>
    <col min="9" max="9" width="5.75" style="2" customWidth="1"/>
    <col min="10" max="10" width="5" style="2"/>
    <col min="11" max="11" width="6.125" style="2" customWidth="1"/>
    <col min="12" max="14" width="5" style="2"/>
    <col min="15" max="15" width="7" style="2" customWidth="1"/>
    <col min="16" max="16384" width="5" style="2"/>
  </cols>
  <sheetData>
    <row r="1" spans="1:15">
      <c r="A1" s="17"/>
      <c r="B1" s="1"/>
      <c r="C1" s="26"/>
      <c r="D1" s="26"/>
      <c r="E1" s="26"/>
      <c r="F1" s="27"/>
    </row>
    <row r="2" spans="1:15" s="31" customFormat="1" ht="39" customHeight="1">
      <c r="A2" s="48"/>
      <c r="B2" s="49"/>
      <c r="C2" s="49"/>
      <c r="D2" s="49"/>
      <c r="E2" s="50"/>
      <c r="G2" s="50"/>
      <c r="I2" s="51"/>
    </row>
    <row r="3" spans="1:15" ht="62.25" customHeight="1">
      <c r="A3" s="71" t="s">
        <v>44</v>
      </c>
      <c r="B3" s="71"/>
      <c r="C3" s="71"/>
      <c r="D3" s="71"/>
      <c r="E3" s="71"/>
      <c r="F3" s="71"/>
    </row>
    <row r="4" spans="1:15">
      <c r="A4" s="17"/>
      <c r="B4" s="69" t="s">
        <v>30</v>
      </c>
      <c r="C4" s="69"/>
      <c r="D4" s="68"/>
    </row>
    <row r="5" spans="1:15" s="3" customFormat="1" ht="15.75" hidden="1">
      <c r="A5" s="18"/>
      <c r="B5" s="70" t="s">
        <v>0</v>
      </c>
      <c r="C5" s="70"/>
      <c r="D5" s="70"/>
      <c r="E5" s="70"/>
      <c r="F5" s="70"/>
    </row>
    <row r="6" spans="1:15" s="3" customFormat="1" ht="15.75" hidden="1">
      <c r="A6" s="18"/>
      <c r="B6" s="4" t="s">
        <v>1</v>
      </c>
      <c r="C6" s="72">
        <f>SUM(C7:C8)</f>
        <v>3240.7999999999997</v>
      </c>
      <c r="D6" s="72"/>
      <c r="E6" s="72"/>
      <c r="F6" s="72"/>
    </row>
    <row r="7" spans="1:15" s="3" customFormat="1" ht="15.75" hidden="1">
      <c r="A7" s="18"/>
      <c r="B7" s="5" t="s">
        <v>2</v>
      </c>
      <c r="C7" s="73">
        <v>2448.1999999999998</v>
      </c>
      <c r="D7" s="73"/>
      <c r="E7" s="73"/>
      <c r="F7" s="73"/>
    </row>
    <row r="8" spans="1:15" s="3" customFormat="1" ht="15.75" hidden="1">
      <c r="A8" s="18"/>
      <c r="B8" s="5" t="s">
        <v>3</v>
      </c>
      <c r="C8" s="73">
        <v>792.6</v>
      </c>
      <c r="D8" s="73"/>
      <c r="E8" s="73"/>
      <c r="F8" s="73"/>
    </row>
    <row r="9" spans="1:15" s="3" customFormat="1" ht="15.75" hidden="1">
      <c r="A9" s="18"/>
      <c r="B9" s="6" t="s">
        <v>4</v>
      </c>
      <c r="C9" s="74">
        <v>9</v>
      </c>
      <c r="D9" s="74"/>
      <c r="E9" s="74"/>
      <c r="F9" s="74"/>
    </row>
    <row r="10" spans="1:15" s="3" customFormat="1" ht="15.75" hidden="1">
      <c r="A10" s="18"/>
      <c r="B10" s="6" t="s">
        <v>5</v>
      </c>
      <c r="C10" s="74">
        <v>1</v>
      </c>
      <c r="D10" s="74"/>
      <c r="E10" s="74"/>
      <c r="F10" s="74"/>
    </row>
    <row r="11" spans="1:15" s="3" customFormat="1" ht="15.75" hidden="1">
      <c r="A11" s="18"/>
      <c r="B11" s="6" t="s">
        <v>6</v>
      </c>
      <c r="C11" s="74">
        <v>40</v>
      </c>
      <c r="D11" s="74"/>
      <c r="E11" s="74"/>
      <c r="F11" s="74"/>
    </row>
    <row r="12" spans="1:15" s="3" customFormat="1" ht="15.75" hidden="1">
      <c r="A12" s="18"/>
      <c r="B12" s="6" t="s">
        <v>7</v>
      </c>
      <c r="C12" s="74">
        <v>1</v>
      </c>
      <c r="D12" s="74"/>
      <c r="E12" s="74"/>
      <c r="F12" s="74"/>
    </row>
    <row r="13" spans="1:15" ht="45">
      <c r="A13" s="28" t="s">
        <v>8</v>
      </c>
      <c r="B13" s="7" t="s">
        <v>9</v>
      </c>
      <c r="C13" s="29" t="s">
        <v>41</v>
      </c>
      <c r="D13" s="29" t="s">
        <v>43</v>
      </c>
      <c r="E13" s="29" t="s">
        <v>29</v>
      </c>
      <c r="F13" s="29" t="s">
        <v>29</v>
      </c>
    </row>
    <row r="14" spans="1:15" ht="23.25" customHeight="1">
      <c r="A14" s="57"/>
      <c r="B14" s="9" t="s">
        <v>42</v>
      </c>
      <c r="C14" s="24">
        <f>C15+C16+C17</f>
        <v>15.627055589977786</v>
      </c>
      <c r="D14" s="24">
        <f>D15+D16+D17</f>
        <v>15.30095962725253</v>
      </c>
      <c r="E14" s="24">
        <f t="shared" ref="E14:F14" si="0">E15+E16+E17</f>
        <v>13.503849008475271</v>
      </c>
      <c r="F14" s="24">
        <f t="shared" si="0"/>
        <v>14.141849008475273</v>
      </c>
      <c r="G14" s="45"/>
      <c r="H14" s="47"/>
      <c r="I14" s="46"/>
      <c r="J14" s="45"/>
      <c r="K14" s="53"/>
      <c r="L14" s="45"/>
      <c r="O14" s="46"/>
    </row>
    <row r="15" spans="1:15" s="31" customFormat="1" ht="18" customHeight="1">
      <c r="A15" s="67">
        <v>1</v>
      </c>
      <c r="B15" s="58" t="s">
        <v>33</v>
      </c>
      <c r="C15" s="59">
        <v>0.33</v>
      </c>
      <c r="D15" s="59">
        <v>0</v>
      </c>
      <c r="E15" s="59">
        <v>0</v>
      </c>
      <c r="F15" s="59">
        <v>0.57999999999999996</v>
      </c>
    </row>
    <row r="16" spans="1:15" s="20" customFormat="1" ht="19.5" customHeight="1">
      <c r="A16" s="54" t="s">
        <v>21</v>
      </c>
      <c r="B16" s="58" t="s">
        <v>34</v>
      </c>
      <c r="C16" s="60">
        <v>1.75</v>
      </c>
      <c r="D16" s="60">
        <v>1.75</v>
      </c>
      <c r="E16" s="60">
        <v>2.88</v>
      </c>
      <c r="F16" s="60">
        <v>2.88</v>
      </c>
    </row>
    <row r="17" spans="1:6" s="20" customFormat="1">
      <c r="A17" s="25" t="s">
        <v>26</v>
      </c>
      <c r="B17" s="58" t="s">
        <v>27</v>
      </c>
      <c r="C17" s="60">
        <f>C18+C19+C33+C21+C20</f>
        <v>13.547055589977786</v>
      </c>
      <c r="D17" s="60">
        <f>D18+D19+D33+D21+D20</f>
        <v>13.55095962725253</v>
      </c>
      <c r="E17" s="60">
        <f t="shared" ref="E17:F17" si="1">E18+E19+E33+E21+E20</f>
        <v>10.623849008475272</v>
      </c>
      <c r="F17" s="60">
        <f t="shared" si="1"/>
        <v>10.681849008475274</v>
      </c>
    </row>
    <row r="18" spans="1:6">
      <c r="A18" s="25" t="s">
        <v>35</v>
      </c>
      <c r="B18" s="61" t="s">
        <v>10</v>
      </c>
      <c r="C18" s="60">
        <v>1.1399999999999999</v>
      </c>
      <c r="D18" s="60">
        <v>0.6</v>
      </c>
      <c r="E18" s="60">
        <v>1.1399999999999999</v>
      </c>
      <c r="F18" s="60">
        <v>1.1399999999999999</v>
      </c>
    </row>
    <row r="19" spans="1:6">
      <c r="A19" s="25" t="s">
        <v>36</v>
      </c>
      <c r="B19" s="62" t="s">
        <v>11</v>
      </c>
      <c r="C19" s="60">
        <v>0.62</v>
      </c>
      <c r="D19" s="60">
        <v>0.62</v>
      </c>
      <c r="E19" s="63">
        <v>0.62</v>
      </c>
      <c r="F19" s="63">
        <v>0.62</v>
      </c>
    </row>
    <row r="20" spans="1:6">
      <c r="A20" s="25" t="s">
        <v>37</v>
      </c>
      <c r="B20" s="64" t="s">
        <v>31</v>
      </c>
      <c r="C20" s="60">
        <f>55*C11/C6</f>
        <v>0.67884472969637133</v>
      </c>
      <c r="D20" s="60">
        <f>55*C11/C6</f>
        <v>0.67884472969637133</v>
      </c>
      <c r="E20" s="60">
        <f>55*C11/C6</f>
        <v>0.67884472969637133</v>
      </c>
      <c r="F20" s="60">
        <f>55*C11/C6</f>
        <v>0.67884472969637133</v>
      </c>
    </row>
    <row r="21" spans="1:6" ht="30">
      <c r="A21" s="25" t="s">
        <v>38</v>
      </c>
      <c r="B21" s="58" t="s">
        <v>12</v>
      </c>
      <c r="C21" s="60">
        <f>C22+C28+C29+C31+C32</f>
        <v>9.362114897556161</v>
      </c>
      <c r="D21" s="60">
        <f>D22+D28+D29+D31+D32</f>
        <v>9.9021148975561601</v>
      </c>
      <c r="E21" s="60">
        <f>E22+E28+E29+E31+E32</f>
        <v>6.6319270961902408</v>
      </c>
      <c r="F21" s="60">
        <f>F22+F28+F29+F31+F32</f>
        <v>6.6319270961902408</v>
      </c>
    </row>
    <row r="22" spans="1:6" ht="60">
      <c r="A22" s="55"/>
      <c r="B22" s="10" t="s">
        <v>23</v>
      </c>
      <c r="C22" s="33">
        <f>E22*1.435</f>
        <v>4.4419254258207861</v>
      </c>
      <c r="D22" s="33">
        <v>4.4419254258207861</v>
      </c>
      <c r="E22" s="33">
        <f>E24+E25+E26+E27+E23</f>
        <v>3.0954184152061224</v>
      </c>
      <c r="F22" s="33">
        <f>F24+F25+F26+F27+F23</f>
        <v>3.0954184152061224</v>
      </c>
    </row>
    <row r="23" spans="1:6" hidden="1">
      <c r="A23" s="55"/>
      <c r="B23" s="11" t="s">
        <v>13</v>
      </c>
      <c r="C23" s="33">
        <f t="shared" ref="C23:C29" si="2">E23*1.435</f>
        <v>0.44279190323376943</v>
      </c>
      <c r="D23" s="33">
        <v>0.44279190323376943</v>
      </c>
      <c r="E23" s="33">
        <f>1000/C6</f>
        <v>0.30856578622562331</v>
      </c>
      <c r="F23" s="33">
        <f>1000/C6</f>
        <v>0.30856578622562331</v>
      </c>
    </row>
    <row r="24" spans="1:6" hidden="1">
      <c r="A24" s="55"/>
      <c r="B24" s="12" t="s">
        <v>14</v>
      </c>
      <c r="C24" s="33">
        <f t="shared" si="2"/>
        <v>0.3398835225870156</v>
      </c>
      <c r="D24" s="33">
        <v>0.3398835225870156</v>
      </c>
      <c r="E24" s="33">
        <f>800/C6-0.01</f>
        <v>0.23685262898049866</v>
      </c>
      <c r="F24" s="33">
        <f>800/C6-0.01</f>
        <v>0.23685262898049866</v>
      </c>
    </row>
    <row r="25" spans="1:6" hidden="1">
      <c r="A25" s="55"/>
      <c r="B25" s="12" t="s">
        <v>15</v>
      </c>
      <c r="C25" s="33">
        <f t="shared" si="2"/>
        <v>0.15785000000000002</v>
      </c>
      <c r="D25" s="33">
        <v>0.15785000000000002</v>
      </c>
      <c r="E25" s="33">
        <v>0.11</v>
      </c>
      <c r="F25" s="33">
        <v>0.11</v>
      </c>
    </row>
    <row r="26" spans="1:6" hidden="1">
      <c r="A26" s="55"/>
      <c r="B26" s="12" t="s">
        <v>28</v>
      </c>
      <c r="C26" s="33">
        <f t="shared" si="2"/>
        <v>1.5498000000000001</v>
      </c>
      <c r="D26" s="33">
        <v>1.5498000000000001</v>
      </c>
      <c r="E26" s="33">
        <v>1.08</v>
      </c>
      <c r="F26" s="33">
        <v>1.08</v>
      </c>
    </row>
    <row r="27" spans="1:6" hidden="1">
      <c r="A27" s="55"/>
      <c r="B27" s="65" t="s">
        <v>16</v>
      </c>
      <c r="C27" s="33">
        <f t="shared" si="2"/>
        <v>1.9516000000000002</v>
      </c>
      <c r="D27" s="33">
        <v>1.9516000000000002</v>
      </c>
      <c r="E27" s="34">
        <v>1.36</v>
      </c>
      <c r="F27" s="34">
        <v>1.36</v>
      </c>
    </row>
    <row r="28" spans="1:6" ht="51" customHeight="1">
      <c r="A28" s="55"/>
      <c r="B28" s="10" t="s">
        <v>17</v>
      </c>
      <c r="C28" s="33">
        <f t="shared" si="2"/>
        <v>1.9372500000000001</v>
      </c>
      <c r="D28" s="33">
        <v>1.9372500000000001</v>
      </c>
      <c r="E28" s="33">
        <v>1.35</v>
      </c>
      <c r="F28" s="33">
        <v>1.35</v>
      </c>
    </row>
    <row r="29" spans="1:6" ht="45">
      <c r="A29" s="55"/>
      <c r="B29" s="13" t="s">
        <v>18</v>
      </c>
      <c r="C29" s="33">
        <f t="shared" si="2"/>
        <v>2.6978</v>
      </c>
      <c r="D29" s="33">
        <f>2.6978+0.54</f>
        <v>3.2378</v>
      </c>
      <c r="E29" s="33">
        <v>1.88</v>
      </c>
      <c r="F29" s="33">
        <v>1.88</v>
      </c>
    </row>
    <row r="30" spans="1:6" ht="15" hidden="1" customHeight="1">
      <c r="A30" s="55"/>
      <c r="B30" s="14" t="s">
        <v>24</v>
      </c>
      <c r="C30" s="43">
        <v>0.21</v>
      </c>
      <c r="D30" s="43">
        <v>0.21</v>
      </c>
      <c r="E30" s="33">
        <v>0.23</v>
      </c>
      <c r="F30" s="33">
        <v>0.23</v>
      </c>
    </row>
    <row r="31" spans="1:6" s="20" customFormat="1" ht="30">
      <c r="A31" s="55"/>
      <c r="B31" s="10" t="s">
        <v>19</v>
      </c>
      <c r="C31" s="33">
        <f>600/C6</f>
        <v>0.18513947173537398</v>
      </c>
      <c r="D31" s="33">
        <v>0.18513947173537398</v>
      </c>
      <c r="E31" s="33">
        <f>660/C6</f>
        <v>0.20365341890891139</v>
      </c>
      <c r="F31" s="33">
        <f>660/C6</f>
        <v>0.20365341890891139</v>
      </c>
    </row>
    <row r="32" spans="1:6" s="20" customFormat="1">
      <c r="A32" s="56"/>
      <c r="B32" s="10" t="s">
        <v>25</v>
      </c>
      <c r="C32" s="43">
        <v>0.1</v>
      </c>
      <c r="D32" s="43">
        <v>0.1</v>
      </c>
      <c r="E32" s="44">
        <f>4000/C6/12</f>
        <v>0.10285526207520777</v>
      </c>
      <c r="F32" s="44">
        <f>4000/C6/12</f>
        <v>0.10285526207520777</v>
      </c>
    </row>
    <row r="33" spans="1:15">
      <c r="A33" s="25" t="s">
        <v>39</v>
      </c>
      <c r="B33" s="66" t="s">
        <v>20</v>
      </c>
      <c r="C33" s="63">
        <f>(C15+C16+C18+C19+C21+C34+C20)*0.1</f>
        <v>1.7460959627252537</v>
      </c>
      <c r="D33" s="63">
        <v>1.75</v>
      </c>
      <c r="E33" s="63">
        <f t="shared" ref="E33:F33" si="3">(E15+E16+E18+E19+E21+E34+E20)*0.1</f>
        <v>1.5530771825886611</v>
      </c>
      <c r="F33" s="63">
        <f t="shared" si="3"/>
        <v>1.6110771825886614</v>
      </c>
    </row>
    <row r="34" spans="1:15" ht="17.25" customHeight="1">
      <c r="A34" s="35" t="s">
        <v>40</v>
      </c>
      <c r="B34" s="36" t="s">
        <v>22</v>
      </c>
      <c r="C34" s="32">
        <v>3.58</v>
      </c>
      <c r="D34" s="32">
        <v>3.58</v>
      </c>
      <c r="E34" s="32">
        <v>3.58</v>
      </c>
      <c r="F34" s="32">
        <v>3.58</v>
      </c>
      <c r="I34" s="52"/>
    </row>
    <row r="35" spans="1:15">
      <c r="A35" s="30"/>
      <c r="B35" s="19" t="s">
        <v>45</v>
      </c>
      <c r="C35" s="8">
        <f>C14+C34</f>
        <v>19.207055589977784</v>
      </c>
      <c r="D35" s="8">
        <f>D14+D34</f>
        <v>18.88095962725253</v>
      </c>
      <c r="E35" s="8">
        <f>E14+E34</f>
        <v>17.083849008475269</v>
      </c>
      <c r="F35" s="8">
        <f>F14+F34</f>
        <v>17.721849008475274</v>
      </c>
      <c r="G35" s="45"/>
      <c r="H35" s="47"/>
      <c r="I35" s="46"/>
      <c r="J35" s="45"/>
      <c r="K35" s="53"/>
      <c r="L35" s="45"/>
      <c r="O35" s="46"/>
    </row>
    <row r="36" spans="1:15">
      <c r="A36" s="37"/>
      <c r="B36" s="15"/>
      <c r="E36" s="38"/>
      <c r="F36" s="39"/>
    </row>
    <row r="37" spans="1:15" s="22" customFormat="1" ht="12">
      <c r="A37" s="40"/>
      <c r="C37" s="23"/>
      <c r="D37" s="23"/>
      <c r="E37" s="41"/>
      <c r="F37" s="42"/>
    </row>
    <row r="38" spans="1:15">
      <c r="B38" t="s">
        <v>32</v>
      </c>
      <c r="C38" s="2"/>
      <c r="D38" s="2"/>
      <c r="F38" s="16"/>
      <c r="G38" s="16"/>
      <c r="H38" s="16"/>
      <c r="I38" s="16"/>
    </row>
  </sheetData>
  <mergeCells count="10">
    <mergeCell ref="C8:F8"/>
    <mergeCell ref="C9:F9"/>
    <mergeCell ref="C10:F10"/>
    <mergeCell ref="C11:F11"/>
    <mergeCell ref="C12:F12"/>
    <mergeCell ref="B4:C4"/>
    <mergeCell ref="B5:F5"/>
    <mergeCell ref="A3:F3"/>
    <mergeCell ref="C6:F6"/>
    <mergeCell ref="C7:F7"/>
  </mergeCells>
  <pageMargins left="0.71" right="0.15748031496062992" top="0.3937007874015748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Черн, 4</vt:lpstr>
      <vt:lpstr>'Черн,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2016-10-26T08:35:44Z</dcterms:modified>
</cp:coreProperties>
</file>