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5-1" sheetId="2" r:id="rId1"/>
  </sheets>
  <definedNames>
    <definedName name="_xlnm.Print_Area" localSheetId="0">'5-1'!$A$1:$G$42</definedName>
  </definedNames>
  <calcPr calcId="125725" refMode="R1C1"/>
</workbook>
</file>

<file path=xl/calcChain.xml><?xml version="1.0" encoding="utf-8"?>
<calcChain xmlns="http://schemas.openxmlformats.org/spreadsheetml/2006/main">
  <c r="E27" i="2"/>
  <c r="E19"/>
  <c r="E31" s="1"/>
  <c r="E16" s="1"/>
  <c r="E13" s="1"/>
  <c r="E33" s="1"/>
  <c r="D23"/>
  <c r="C23" s="1"/>
  <c r="D24"/>
  <c r="C24" s="1"/>
  <c r="D25"/>
  <c r="C25" s="1"/>
  <c r="D26"/>
  <c r="C26" s="1"/>
  <c r="D27"/>
  <c r="C27" s="1"/>
  <c r="D29"/>
  <c r="C29"/>
  <c r="F29" l="1"/>
  <c r="G29"/>
  <c r="F21"/>
  <c r="G21"/>
  <c r="D21" s="1"/>
  <c r="C21" s="1"/>
  <c r="C5" l="1"/>
  <c r="F22" l="1"/>
  <c r="F20" s="1"/>
  <c r="G30"/>
  <c r="G22"/>
  <c r="D30"/>
  <c r="F30"/>
  <c r="G20" l="1"/>
  <c r="D20" s="1"/>
  <c r="C20" s="1"/>
  <c r="C19" s="1"/>
  <c r="C31" s="1"/>
  <c r="C16" s="1"/>
  <c r="C13" s="1"/>
  <c r="C33" s="1"/>
  <c r="D22"/>
  <c r="C22" s="1"/>
  <c r="G19"/>
  <c r="G31" s="1"/>
  <c r="G16" s="1"/>
  <c r="G13" s="1"/>
  <c r="G33" s="1"/>
  <c r="F19" l="1"/>
  <c r="F31" s="1"/>
  <c r="F16" s="1"/>
  <c r="F13" s="1"/>
  <c r="F33" s="1"/>
  <c r="D19" l="1"/>
  <c r="D31" s="1"/>
  <c r="D16" s="1"/>
  <c r="D13" s="1"/>
  <c r="D33" s="1"/>
</calcChain>
</file>

<file path=xl/comments1.xml><?xml version="1.0" encoding="utf-8"?>
<comments xmlns="http://schemas.openxmlformats.org/spreadsheetml/2006/main">
  <authors>
    <author>Автор</author>
  </authors>
  <commentList>
    <comment ref="D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согласно протокола
</t>
        </r>
      </text>
    </comment>
  </commentList>
</comments>
</file>

<file path=xl/sharedStrings.xml><?xml version="1.0" encoding="utf-8"?>
<sst xmlns="http://schemas.openxmlformats.org/spreadsheetml/2006/main" count="48" uniqueCount="46">
  <si>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</si>
  <si>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</si>
  <si>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</si>
  <si>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</si>
  <si>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</si>
  <si>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</si>
  <si>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</si>
  <si>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</si>
  <si>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</si>
  <si>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</si>
  <si>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Содержание и техническое обслуживание общего имущества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</si>
  <si>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</si>
  <si>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</si>
  <si>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</si>
  <si>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</si>
  <si>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</si>
  <si>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</si>
  <si>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</si>
  <si>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</si>
  <si>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</si>
  <si>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</si>
  <si>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</si>
  <si>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</si>
  <si>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</si>
  <si>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</si>
  <si>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Сброс снега с крыш</t>
  </si>
  <si>
    <t>Дератизация, дезинфекция подвалов</t>
  </si>
  <si>
    <t>в т.ч.содержание общедомовых коммуникаций</t>
  </si>
  <si>
    <t>3</t>
  </si>
  <si>
    <t>Дополнительная услуга:</t>
  </si>
  <si>
    <t>Обслуживание домофона, руб/квартира</t>
  </si>
  <si>
    <r>
      <t>по адресу: пр.</t>
    </r>
    <r>
      <rPr>
        <b/>
        <u/>
        <sz val="12"/>
        <rFont val="Calibri"/>
        <family val="2"/>
        <charset val="204"/>
        <scheme val="minor"/>
      </rPr>
      <t xml:space="preserve"> Жукова, 5/1</t>
    </r>
  </si>
  <si>
    <t>Директор ООО "Дом - Сервис"                                                                                       В.О.Воловик</t>
  </si>
  <si>
    <t>Содержание и техническое обслуживание мусоропровода</t>
  </si>
  <si>
    <t>Содержание и техническое обслуживание лифтов</t>
  </si>
  <si>
    <t>Руб/м2                       с 01.04.2015г.</t>
  </si>
  <si>
    <t xml:space="preserve">Руб/м2               </t>
  </si>
  <si>
    <t>1</t>
  </si>
  <si>
    <t>2.1</t>
  </si>
  <si>
    <t>2.2</t>
  </si>
  <si>
    <t>Всего содержание и техническое обслуживание общего имущества</t>
  </si>
  <si>
    <t>2.3</t>
  </si>
  <si>
    <t>2.4</t>
  </si>
  <si>
    <t>Руб/м2 норматив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</si>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</sst>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6" xfId="0" applyFont="1" applyBorder="1"/>
    <xf numFmtId="0" fontId="9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9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18" zoomScaleNormal="100" workbookViewId="0">
      <selection activeCell="B35" sqref="B35"/>
    </sheetView>
  </sheetViews>
  <sheetFormatPr defaultColWidth="5" defaultRowHeight="15"/>
  <cols>
    <col min="1" max="1" width="6.625" style="28" customWidth="1"/>
    <col min="2" max="2" width="77.75" style="2" customWidth="1"/>
    <col min="3" max="3" width="13" style="17" hidden="1" customWidth="1"/>
    <col min="4" max="4" width="13.375" style="17" hidden="1" customWidth="1"/>
    <col min="5" max="5" width="13.375" style="17" customWidth="1"/>
    <col min="6" max="6" width="14.375" style="2" hidden="1" customWidth="1"/>
    <col min="7" max="7" width="14.75" style="2" hidden="1" customWidth="1"/>
    <col min="8" max="8" width="5.25" style="2" customWidth="1"/>
    <col min="9" max="9" width="5.125" style="2" customWidth="1"/>
    <col min="10" max="10" width="5" style="2"/>
    <col min="11" max="11" width="5.625" style="2" customWidth="1"/>
    <col min="12" max="12" width="5" style="2"/>
    <col min="13" max="13" width="6.875" style="2" customWidth="1"/>
    <col min="14" max="16384" width="5" style="2"/>
  </cols>
  <sheetData>
    <row r="1" spans="1:9" ht="21" customHeight="1">
      <c r="A1" s="18"/>
      <c r="B1" s="1"/>
    </row>
    <row r="2" spans="1:9" ht="60.75" customHeight="1">
      <c r="A2" s="62" t="s">
        <v>44</v>
      </c>
      <c r="B2" s="62"/>
      <c r="C2" s="62"/>
      <c r="D2" s="62"/>
      <c r="E2" s="62"/>
      <c r="F2" s="62"/>
      <c r="G2" s="62"/>
    </row>
    <row r="3" spans="1:9" ht="17.25" customHeight="1">
      <c r="A3" s="19"/>
      <c r="B3" s="61" t="s">
        <v>31</v>
      </c>
      <c r="C3" s="61"/>
      <c r="D3" s="61"/>
      <c r="E3" s="61"/>
      <c r="F3" s="61"/>
      <c r="G3" s="61"/>
    </row>
    <row r="4" spans="1:9" s="3" customFormat="1" ht="15.75" hidden="1">
      <c r="A4" s="20"/>
      <c r="B4" s="60" t="s">
        <v>0</v>
      </c>
      <c r="C4" s="60"/>
      <c r="D4" s="60"/>
      <c r="E4" s="60"/>
      <c r="F4" s="60"/>
      <c r="G4" s="60"/>
      <c r="H4" s="44"/>
    </row>
    <row r="5" spans="1:9" s="3" customFormat="1" ht="15.75" hidden="1">
      <c r="A5" s="20"/>
      <c r="B5" s="4" t="s">
        <v>1</v>
      </c>
      <c r="C5" s="63">
        <f>C6+C7</f>
        <v>6006.3</v>
      </c>
      <c r="D5" s="63"/>
      <c r="E5" s="63"/>
      <c r="F5" s="63"/>
      <c r="G5" s="63"/>
      <c r="H5" s="44"/>
    </row>
    <row r="6" spans="1:9" s="3" customFormat="1" ht="15.75" hidden="1">
      <c r="A6" s="20"/>
      <c r="B6" s="5" t="s">
        <v>2</v>
      </c>
      <c r="C6" s="64">
        <v>6006.3</v>
      </c>
      <c r="D6" s="64"/>
      <c r="E6" s="64"/>
      <c r="F6" s="64"/>
      <c r="G6" s="64"/>
      <c r="H6" s="44"/>
    </row>
    <row r="7" spans="1:9" s="3" customFormat="1" ht="15.75" hidden="1">
      <c r="A7" s="20"/>
      <c r="B7" s="5" t="s">
        <v>3</v>
      </c>
      <c r="C7" s="64">
        <v>0</v>
      </c>
      <c r="D7" s="64"/>
      <c r="E7" s="64"/>
      <c r="F7" s="64"/>
      <c r="G7" s="64"/>
      <c r="H7" s="44"/>
    </row>
    <row r="8" spans="1:9" s="3" customFormat="1" ht="15.75" hidden="1">
      <c r="A8" s="20"/>
      <c r="B8" s="6" t="s">
        <v>4</v>
      </c>
      <c r="C8" s="59">
        <v>20</v>
      </c>
      <c r="D8" s="59"/>
      <c r="E8" s="59"/>
      <c r="F8" s="59"/>
      <c r="G8" s="59"/>
      <c r="H8" s="44"/>
    </row>
    <row r="9" spans="1:9" s="3" customFormat="1" ht="15.75" hidden="1">
      <c r="A9" s="20"/>
      <c r="B9" s="6" t="s">
        <v>5</v>
      </c>
      <c r="C9" s="59">
        <v>1</v>
      </c>
      <c r="D9" s="59"/>
      <c r="E9" s="59"/>
      <c r="F9" s="59"/>
      <c r="G9" s="59"/>
      <c r="H9" s="44"/>
    </row>
    <row r="10" spans="1:9" s="3" customFormat="1" ht="15.75" hidden="1">
      <c r="A10" s="20"/>
      <c r="B10" s="6" t="s">
        <v>6</v>
      </c>
      <c r="C10" s="59">
        <v>51</v>
      </c>
      <c r="D10" s="59"/>
      <c r="E10" s="59"/>
      <c r="F10" s="59"/>
      <c r="G10" s="59"/>
      <c r="H10" s="44"/>
    </row>
    <row r="11" spans="1:9" s="3" customFormat="1" ht="15.75" hidden="1">
      <c r="A11" s="20"/>
      <c r="B11" s="6" t="s">
        <v>7</v>
      </c>
      <c r="C11" s="43">
        <v>1</v>
      </c>
      <c r="D11" s="43">
        <v>2</v>
      </c>
      <c r="E11" s="45"/>
      <c r="F11" s="43">
        <v>1</v>
      </c>
      <c r="G11" s="43">
        <v>2</v>
      </c>
      <c r="H11" s="44"/>
    </row>
    <row r="12" spans="1:9" ht="30" customHeight="1">
      <c r="A12" s="21" t="s">
        <v>8</v>
      </c>
      <c r="B12" s="7" t="s">
        <v>9</v>
      </c>
      <c r="C12" s="41" t="s">
        <v>36</v>
      </c>
      <c r="D12" s="41" t="s">
        <v>35</v>
      </c>
      <c r="E12" s="41" t="s">
        <v>35</v>
      </c>
      <c r="F12" s="41" t="s">
        <v>43</v>
      </c>
      <c r="G12" s="41" t="s">
        <v>43</v>
      </c>
    </row>
    <row r="13" spans="1:9" ht="22.5" customHeight="1">
      <c r="A13" s="46"/>
      <c r="B13" s="9" t="s">
        <v>40</v>
      </c>
      <c r="C13" s="32">
        <f>C14+C15+C16</f>
        <v>15.923544975827172</v>
      </c>
      <c r="D13" s="32">
        <f t="shared" ref="D13:G13" si="0">D14+D15+D16</f>
        <v>16.915386621227565</v>
      </c>
      <c r="E13" s="32">
        <f t="shared" ref="E13" si="1">E14+E15+E16</f>
        <v>16.915386621227565</v>
      </c>
      <c r="F13" s="32">
        <f t="shared" si="0"/>
        <v>13.557159419940897</v>
      </c>
      <c r="G13" s="32">
        <f t="shared" si="0"/>
        <v>15.427159419940899</v>
      </c>
      <c r="I13" s="35"/>
    </row>
    <row r="14" spans="1:9" ht="18.75" customHeight="1">
      <c r="A14" s="33"/>
      <c r="B14" s="47" t="s">
        <v>33</v>
      </c>
      <c r="C14" s="48">
        <v>0</v>
      </c>
      <c r="D14" s="48">
        <v>0</v>
      </c>
      <c r="E14" s="48">
        <v>0</v>
      </c>
      <c r="F14" s="48">
        <v>0.34</v>
      </c>
      <c r="G14" s="48">
        <v>0.34</v>
      </c>
    </row>
    <row r="15" spans="1:9" ht="18" customHeight="1">
      <c r="A15" s="36" t="s">
        <v>37</v>
      </c>
      <c r="B15" s="47" t="s">
        <v>34</v>
      </c>
      <c r="C15" s="48">
        <v>3.35</v>
      </c>
      <c r="D15" s="48">
        <v>3.35</v>
      </c>
      <c r="E15" s="48">
        <v>3.35</v>
      </c>
      <c r="F15" s="48">
        <v>2.6</v>
      </c>
      <c r="G15" s="48">
        <v>4.3</v>
      </c>
    </row>
    <row r="16" spans="1:9">
      <c r="A16" s="34" t="s">
        <v>22</v>
      </c>
      <c r="B16" s="47" t="s">
        <v>10</v>
      </c>
      <c r="C16" s="49">
        <f>C17+C18+C31+C19</f>
        <v>12.573544975827172</v>
      </c>
      <c r="D16" s="49">
        <f t="shared" ref="D16:G16" si="2">D17+D18+D31+D19</f>
        <v>13.565386621227566</v>
      </c>
      <c r="E16" s="49">
        <f t="shared" ref="E16" si="3">E17+E18+E31+E19</f>
        <v>13.565386621227566</v>
      </c>
      <c r="F16" s="49">
        <f t="shared" si="2"/>
        <v>10.617159419940897</v>
      </c>
      <c r="G16" s="49">
        <f t="shared" si="2"/>
        <v>10.787159419940899</v>
      </c>
    </row>
    <row r="17" spans="1:9">
      <c r="A17" s="34" t="s">
        <v>38</v>
      </c>
      <c r="B17" s="50" t="s">
        <v>11</v>
      </c>
      <c r="C17" s="49">
        <v>0.9</v>
      </c>
      <c r="D17" s="49">
        <v>0.96</v>
      </c>
      <c r="E17" s="49">
        <v>0.42</v>
      </c>
      <c r="F17" s="49">
        <v>0.96</v>
      </c>
      <c r="G17" s="49">
        <v>0.96</v>
      </c>
    </row>
    <row r="18" spans="1:9">
      <c r="A18" s="34" t="s">
        <v>39</v>
      </c>
      <c r="B18" s="51" t="s">
        <v>12</v>
      </c>
      <c r="C18" s="49">
        <v>0.62</v>
      </c>
      <c r="D18" s="49">
        <v>0.62</v>
      </c>
      <c r="E18" s="49">
        <v>0.62</v>
      </c>
      <c r="F18" s="49">
        <v>0.62</v>
      </c>
      <c r="G18" s="49">
        <v>0.62</v>
      </c>
    </row>
    <row r="19" spans="1:9" ht="30">
      <c r="A19" s="34" t="s">
        <v>41</v>
      </c>
      <c r="B19" s="47" t="s">
        <v>13</v>
      </c>
      <c r="C19" s="49">
        <f>C20+C26+C27+C29+C30</f>
        <v>9.363222705297428</v>
      </c>
      <c r="D19" s="49">
        <f>D20+D26+D27+D29+D30</f>
        <v>10.295806019297787</v>
      </c>
      <c r="E19" s="49">
        <f>E20+E26+E27+E29+E30</f>
        <v>10.835806019297786</v>
      </c>
      <c r="F19" s="49">
        <f>F20+F26+F27+F29+F30</f>
        <v>7.6528721999462705</v>
      </c>
      <c r="G19" s="49">
        <f>G20+G26+G27+G29+G30</f>
        <v>7.6528721999462705</v>
      </c>
      <c r="I19" s="35"/>
    </row>
    <row r="20" spans="1:9" ht="63.75" customHeight="1">
      <c r="A20" s="56"/>
      <c r="B20" s="10" t="s">
        <v>24</v>
      </c>
      <c r="C20" s="23">
        <f>D20*0.909</f>
        <v>3.0380085201367808</v>
      </c>
      <c r="D20" s="23">
        <f>G20*1.351</f>
        <v>3.3421435865091098</v>
      </c>
      <c r="E20" s="23">
        <v>3.3421435865091098</v>
      </c>
      <c r="F20" s="23">
        <f>F21+F22+F23+F24+F25</f>
        <v>2.4738294496736564</v>
      </c>
      <c r="G20" s="23">
        <f>G21+G22+G23+G24+G25</f>
        <v>2.4738294496736564</v>
      </c>
    </row>
    <row r="21" spans="1:9" ht="15" hidden="1" customHeight="1">
      <c r="A21" s="57"/>
      <c r="B21" s="11" t="s">
        <v>14</v>
      </c>
      <c r="C21" s="23">
        <f t="shared" ref="C21:C27" si="4">D21*0.909</f>
        <v>0.11548572202379945</v>
      </c>
      <c r="D21" s="23">
        <f t="shared" ref="D21:D27" si="5">G21*1.351</f>
        <v>0.12704699892607199</v>
      </c>
      <c r="E21" s="23">
        <v>0.12704699892607199</v>
      </c>
      <c r="F21" s="23">
        <f>1000/(6006.3+4627.56)</f>
        <v>9.4039229404938557E-2</v>
      </c>
      <c r="G21" s="23">
        <f>1000/(6006.3+4627.56)</f>
        <v>9.4039229404938557E-2</v>
      </c>
    </row>
    <row r="22" spans="1:9" ht="15" hidden="1" customHeight="1">
      <c r="A22" s="57"/>
      <c r="B22" s="12" t="s">
        <v>15</v>
      </c>
      <c r="C22" s="23">
        <f t="shared" si="4"/>
        <v>0.25763476811298136</v>
      </c>
      <c r="D22" s="23">
        <f t="shared" si="5"/>
        <v>0.28342658758303779</v>
      </c>
      <c r="E22" s="23">
        <v>0.28342658758303779</v>
      </c>
      <c r="F22" s="23">
        <f>1200/C5+0.01</f>
        <v>0.20979022026871785</v>
      </c>
      <c r="G22" s="23">
        <f>1200/C5+0.01</f>
        <v>0.20979022026871785</v>
      </c>
    </row>
    <row r="23" spans="1:9" ht="15" hidden="1" customHeight="1">
      <c r="A23" s="57"/>
      <c r="B23" s="12" t="s">
        <v>16</v>
      </c>
      <c r="C23" s="23">
        <f t="shared" si="4"/>
        <v>8.596413E-2</v>
      </c>
      <c r="D23" s="23">
        <f t="shared" si="5"/>
        <v>9.4570000000000001E-2</v>
      </c>
      <c r="E23" s="23">
        <v>9.4570000000000001E-2</v>
      </c>
      <c r="F23" s="23">
        <v>7.0000000000000007E-2</v>
      </c>
      <c r="G23" s="23">
        <v>7.0000000000000007E-2</v>
      </c>
    </row>
    <row r="24" spans="1:9" ht="15" hidden="1" customHeight="1">
      <c r="A24" s="57"/>
      <c r="B24" s="12" t="s">
        <v>27</v>
      </c>
      <c r="C24" s="23">
        <f t="shared" si="4"/>
        <v>1.1052531000000001</v>
      </c>
      <c r="D24" s="23">
        <f t="shared" si="5"/>
        <v>1.2159</v>
      </c>
      <c r="E24" s="23">
        <v>1.2159</v>
      </c>
      <c r="F24" s="23">
        <v>0.9</v>
      </c>
      <c r="G24" s="23">
        <v>0.9</v>
      </c>
    </row>
    <row r="25" spans="1:9" ht="15" hidden="1" customHeight="1">
      <c r="A25" s="57"/>
      <c r="B25" s="52" t="s">
        <v>17</v>
      </c>
      <c r="C25" s="23">
        <f t="shared" si="4"/>
        <v>1.4736708000000001</v>
      </c>
      <c r="D25" s="23">
        <f t="shared" si="5"/>
        <v>1.6212</v>
      </c>
      <c r="E25" s="23">
        <v>1.6212</v>
      </c>
      <c r="F25" s="31">
        <v>1.2</v>
      </c>
      <c r="G25" s="31">
        <v>1.2</v>
      </c>
    </row>
    <row r="26" spans="1:9" ht="51.75" customHeight="1">
      <c r="A26" s="57"/>
      <c r="B26" s="10" t="s">
        <v>18</v>
      </c>
      <c r="C26" s="23">
        <f t="shared" si="4"/>
        <v>3.7947023099999995</v>
      </c>
      <c r="D26" s="23">
        <f t="shared" si="5"/>
        <v>4.1745899999999994</v>
      </c>
      <c r="E26" s="23">
        <v>4.1745899999999994</v>
      </c>
      <c r="F26" s="23">
        <v>3.09</v>
      </c>
      <c r="G26" s="23">
        <v>3.09</v>
      </c>
    </row>
    <row r="27" spans="1:9" ht="65.25" customHeight="1">
      <c r="A27" s="57"/>
      <c r="B27" s="13" t="s">
        <v>19</v>
      </c>
      <c r="C27" s="23">
        <f t="shared" si="4"/>
        <v>2.3947150499999998</v>
      </c>
      <c r="D27" s="23">
        <f t="shared" si="5"/>
        <v>2.6344499999999997</v>
      </c>
      <c r="E27" s="23">
        <f>2.63445+0.54</f>
        <v>3.1744500000000002</v>
      </c>
      <c r="F27" s="23">
        <v>1.95</v>
      </c>
      <c r="G27" s="23">
        <v>1.95</v>
      </c>
    </row>
    <row r="28" spans="1:9" ht="15" hidden="1" customHeight="1">
      <c r="A28" s="57"/>
      <c r="B28" s="14" t="s">
        <v>25</v>
      </c>
      <c r="C28" s="25"/>
      <c r="D28" s="25"/>
      <c r="E28" s="25"/>
      <c r="F28" s="25"/>
      <c r="G28" s="25"/>
    </row>
    <row r="29" spans="1:9" s="26" customFormat="1" ht="30" customHeight="1">
      <c r="A29" s="57"/>
      <c r="B29" s="10" t="s">
        <v>20</v>
      </c>
      <c r="C29" s="23">
        <f>600/(6006.3+4747)</f>
        <v>5.5796825160648364E-2</v>
      </c>
      <c r="D29" s="23">
        <f>660/(6006.3+4747)</f>
        <v>6.1376507676713196E-2</v>
      </c>
      <c r="E29" s="23">
        <v>6.1376507676713196E-2</v>
      </c>
      <c r="F29" s="23">
        <f t="shared" ref="F29:G29" si="6">600/(6006.3+4747)</f>
        <v>5.5796825160648364E-2</v>
      </c>
      <c r="G29" s="23">
        <f t="shared" si="6"/>
        <v>5.5796825160648364E-2</v>
      </c>
    </row>
    <row r="30" spans="1:9" s="26" customFormat="1">
      <c r="A30" s="58"/>
      <c r="B30" s="10" t="s">
        <v>26</v>
      </c>
      <c r="C30" s="25">
        <v>0.08</v>
      </c>
      <c r="D30" s="25">
        <f>6000/C5/12</f>
        <v>8.3245925111965768E-2</v>
      </c>
      <c r="E30" s="25">
        <v>8.3245925111965768E-2</v>
      </c>
      <c r="F30" s="25">
        <f>6000/C5/12</f>
        <v>8.3245925111965768E-2</v>
      </c>
      <c r="G30" s="25">
        <f>6000/C5/12</f>
        <v>8.3245925111965768E-2</v>
      </c>
    </row>
    <row r="31" spans="1:9">
      <c r="A31" s="34" t="s">
        <v>42</v>
      </c>
      <c r="B31" s="53" t="s">
        <v>21</v>
      </c>
      <c r="C31" s="49">
        <f>(C14+C15+C17+C18+C19+C32)*0.1</f>
        <v>1.6903222705297432</v>
      </c>
      <c r="D31" s="49">
        <f t="shared" ref="D31:G31" si="7">(D14+D15+D17+D18+D19+D32)*0.1</f>
        <v>1.6895806019297788</v>
      </c>
      <c r="E31" s="49">
        <f t="shared" ref="E31" si="8">(E14+E15+E17+E18+E19+E32)*0.1</f>
        <v>1.6895806019297788</v>
      </c>
      <c r="F31" s="49">
        <f t="shared" si="7"/>
        <v>1.384287219994627</v>
      </c>
      <c r="G31" s="49">
        <f t="shared" si="7"/>
        <v>1.5542872199946272</v>
      </c>
    </row>
    <row r="32" spans="1:9" ht="20.25" customHeight="1">
      <c r="A32" s="54" t="s">
        <v>28</v>
      </c>
      <c r="B32" s="55" t="s">
        <v>23</v>
      </c>
      <c r="C32" s="15">
        <v>2.67</v>
      </c>
      <c r="D32" s="15">
        <v>1.67</v>
      </c>
      <c r="E32" s="15">
        <v>1.67</v>
      </c>
      <c r="F32" s="15">
        <v>1.67</v>
      </c>
      <c r="G32" s="15">
        <v>1.67</v>
      </c>
    </row>
    <row r="33" spans="1:9" ht="27.75" customHeight="1">
      <c r="A33" s="22"/>
      <c r="B33" s="42" t="s">
        <v>45</v>
      </c>
      <c r="C33" s="8">
        <f>C13+C32</f>
        <v>18.593544975827172</v>
      </c>
      <c r="D33" s="8">
        <f>D13+D32</f>
        <v>18.585386621227563</v>
      </c>
      <c r="E33" s="8">
        <f>E13+E32</f>
        <v>18.585386621227563</v>
      </c>
      <c r="F33" s="8">
        <f>F13+F32</f>
        <v>15.227159419940897</v>
      </c>
      <c r="G33" s="8">
        <f>G13+G32</f>
        <v>17.097159419940901</v>
      </c>
      <c r="I33" s="35"/>
    </row>
    <row r="34" spans="1:9">
      <c r="A34" s="27"/>
      <c r="B34" s="16"/>
    </row>
    <row r="35" spans="1:9" s="29" customFormat="1" ht="12">
      <c r="A35" s="28"/>
      <c r="C35" s="30"/>
      <c r="D35" s="30"/>
      <c r="E35" s="30"/>
    </row>
    <row r="36" spans="1:9" s="40" customFormat="1" ht="25.5" customHeight="1">
      <c r="A36" s="38"/>
      <c r="B36" s="39" t="s">
        <v>29</v>
      </c>
      <c r="C36" s="17"/>
      <c r="D36" s="17"/>
      <c r="E36" s="17"/>
    </row>
    <row r="37" spans="1:9">
      <c r="A37" s="22"/>
      <c r="B37" s="37" t="s">
        <v>30</v>
      </c>
      <c r="C37" s="24">
        <v>55</v>
      </c>
      <c r="D37" s="24">
        <v>55</v>
      </c>
      <c r="E37" s="24">
        <v>55</v>
      </c>
    </row>
    <row r="40" spans="1:9">
      <c r="B40" t="s">
        <v>32</v>
      </c>
      <c r="C40" s="2"/>
      <c r="D40" s="2"/>
      <c r="E40" s="2"/>
      <c r="F40" s="17"/>
      <c r="G40" s="17"/>
      <c r="H40" s="17"/>
      <c r="I40" s="17"/>
    </row>
    <row r="42" spans="1:9">
      <c r="B42" s="29"/>
    </row>
  </sheetData>
  <mergeCells count="10">
    <mergeCell ref="A20:A30"/>
    <mergeCell ref="C10:G10"/>
    <mergeCell ref="B4:G4"/>
    <mergeCell ref="B3:G3"/>
    <mergeCell ref="A2:G2"/>
    <mergeCell ref="C5:G5"/>
    <mergeCell ref="C6:G6"/>
    <mergeCell ref="C7:G7"/>
    <mergeCell ref="C8:G8"/>
    <mergeCell ref="C9:G9"/>
  </mergeCells>
  <pageMargins left="0.56000000000000005" right="0.19" top="0.31496062992125984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5-1</vt:lpstr>
      <vt:lpstr>'5-1'!Область_печати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2016-10-28T03:09:28Z</dcterms:modified>
</cp:coreProperties>
</file>