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5-3" sheetId="2" r:id="rId1"/>
  </sheets>
  <definedNames>
    <definedName name="_xlnm.Print_Area" localSheetId="0">'5-3'!$A$1:$G$42</definedName>
  </definedNames>
  <calcPr calcId="125725"/>
</workbook>
</file>

<file path=xl/calcChain.xml><?xml version="1.0" encoding="utf-8"?>
<calcChain xmlns="http://schemas.openxmlformats.org/spreadsheetml/2006/main">
  <c r="E28" i="2"/>
  <c r="E20"/>
  <c r="E32" s="1"/>
  <c r="E17" s="1"/>
  <c r="E14" s="1"/>
  <c r="E34" s="1"/>
  <c r="C24"/>
  <c r="C26"/>
  <c r="C28"/>
  <c r="D24"/>
  <c r="D25"/>
  <c r="C25" s="1"/>
  <c r="D26"/>
  <c r="D27"/>
  <c r="C27" s="1"/>
  <c r="D28"/>
  <c r="D29"/>
  <c r="C5"/>
  <c r="D31" l="1"/>
  <c r="G31"/>
  <c r="D30"/>
  <c r="F30"/>
  <c r="G23"/>
  <c r="D23" s="1"/>
  <c r="C23" s="1"/>
  <c r="F22"/>
  <c r="F31"/>
  <c r="C30"/>
  <c r="G30"/>
  <c r="F23"/>
  <c r="G22"/>
  <c r="G21" l="1"/>
  <c r="D22"/>
  <c r="C22" s="1"/>
  <c r="F21"/>
  <c r="G20" l="1"/>
  <c r="G32" s="1"/>
  <c r="G17" s="1"/>
  <c r="G14" s="1"/>
  <c r="G34" s="1"/>
  <c r="D21"/>
  <c r="F20"/>
  <c r="F32" s="1"/>
  <c r="F17" s="1"/>
  <c r="F14" s="1"/>
  <c r="F34" s="1"/>
  <c r="C21" l="1"/>
  <c r="C20" s="1"/>
  <c r="C32" s="1"/>
  <c r="C17" s="1"/>
  <c r="C14" s="1"/>
  <c r="C34" s="1"/>
  <c r="D20"/>
  <c r="D32" s="1"/>
  <c r="D17" s="1"/>
  <c r="D14" s="1"/>
  <c r="D34" s="1"/>
</calcChain>
</file>

<file path=xl/comments1.xml><?xml version="1.0" encoding="utf-8"?>
<comments xmlns="http://schemas.openxmlformats.org/spreadsheetml/2006/main">
  <authors>
    <author>Автор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протокола</t>
        </r>
      </text>
    </comment>
  </commentList>
</comments>
</file>

<file path=xl/sharedStrings.xml><?xml version="1.0" encoding="utf-8"?>
<sst xmlns="http://schemas.openxmlformats.org/spreadsheetml/2006/main" count="49" uniqueCount="47">
  <si>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</si>
  <si>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</si>
  <si>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</si>
  <si>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</si>
  <si>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</si>
  <si>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</si>
  <si>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</si>
  <si>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</si>
  <si>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</si>
  <si>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</si>
  <si>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</si>
  <si>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Руб/м2</t>
  </si>
  <si>
    <t>Содержание и техническое обслуживание общего имущества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</si>
  <si>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</si>
  <si>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</si>
  <si>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</si>
  <si>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</si>
  <si>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</si>
  <si>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</si>
  <si>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</si>
  <si>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</si>
  <si>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</si>
  <si>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</si>
  <si>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</si>
  <si>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</si>
  <si>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</si>
  <si>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</si>
  <si>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</si>
  <si>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</si>
  <si>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в т.ч.содержание общедомовых коммуникаций</t>
  </si>
  <si>
    <t>3</t>
  </si>
  <si>
    <t>Дополнительная услуга:</t>
  </si>
  <si>
    <t>Обслуживание домофона, руб/квартира</t>
  </si>
  <si>
    <r>
      <t>по адресу: пр</t>
    </r>
    <r>
      <rPr>
        <b/>
        <u/>
        <sz val="12"/>
        <rFont val="Calibri"/>
        <family val="2"/>
        <charset val="204"/>
        <scheme val="minor"/>
      </rPr>
      <t>. Жукова, 5/3</t>
    </r>
  </si>
  <si>
    <t>Директор ООО "Дом - Сервис"                                                                                       В.О.Воловик</t>
  </si>
  <si>
    <t>Содержание и техническое обслуживание мусоропровода</t>
  </si>
  <si>
    <t>Содержание и техническое обслуживание лифтов</t>
  </si>
  <si>
    <t>Всего содержание и техническое обслуживание общего имущества</t>
  </si>
  <si>
    <t>1</t>
  </si>
  <si>
    <t>2.1</t>
  </si>
  <si>
    <t>2.2</t>
  </si>
  <si>
    <t>2.3</t>
  </si>
  <si>
    <t>2.4</t>
  </si>
  <si>
    <t>Руб/м2                        с 01.05.2015г.</t>
  </si>
  <si>
    <t xml:space="preserve">Руб/м2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</si>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</sst>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9" xfId="0" applyFont="1" applyBorder="1"/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13" zoomScaleNormal="100" workbookViewId="0">
      <selection activeCell="B37" sqref="B37"/>
    </sheetView>
  </sheetViews>
  <sheetFormatPr defaultColWidth="5" defaultRowHeight="15"/>
  <cols>
    <col min="1" max="1" width="6.625" style="29" customWidth="1"/>
    <col min="2" max="2" width="77.75" style="2" customWidth="1"/>
    <col min="3" max="3" width="11" style="18" hidden="1" customWidth="1"/>
    <col min="4" max="4" width="12.75" style="18" hidden="1" customWidth="1"/>
    <col min="5" max="5" width="12.75" style="18" customWidth="1"/>
    <col min="6" max="6" width="14.375" style="2" hidden="1" customWidth="1"/>
    <col min="7" max="7" width="14.75" style="2" hidden="1" customWidth="1"/>
    <col min="8" max="8" width="7.625" style="2" customWidth="1"/>
    <col min="9" max="9" width="7" style="2" customWidth="1"/>
    <col min="10" max="16384" width="5" style="2"/>
  </cols>
  <sheetData>
    <row r="1" spans="1:9" ht="21" customHeight="1">
      <c r="A1" s="19"/>
      <c r="B1" s="1"/>
    </row>
    <row r="2" spans="1:9" ht="69.75" customHeight="1">
      <c r="A2" s="65" t="s">
        <v>45</v>
      </c>
      <c r="B2" s="65"/>
      <c r="C2" s="65"/>
      <c r="D2" s="65"/>
      <c r="E2" s="65"/>
      <c r="F2" s="65"/>
      <c r="G2" s="65"/>
    </row>
    <row r="3" spans="1:9" ht="17.25" customHeight="1">
      <c r="A3" s="20"/>
      <c r="B3" s="64" t="s">
        <v>33</v>
      </c>
      <c r="C3" s="64"/>
      <c r="D3" s="64"/>
      <c r="E3" s="64"/>
      <c r="F3" s="64"/>
      <c r="G3" s="64"/>
    </row>
    <row r="4" spans="1:9" s="4" customFormat="1" ht="15.75" hidden="1">
      <c r="A4" s="21"/>
      <c r="B4" s="61" t="s">
        <v>0</v>
      </c>
      <c r="C4" s="62"/>
      <c r="D4" s="62"/>
      <c r="E4" s="62"/>
      <c r="F4" s="62"/>
      <c r="G4" s="63"/>
      <c r="H4" s="46"/>
    </row>
    <row r="5" spans="1:9" s="4" customFormat="1" ht="15.75" hidden="1">
      <c r="A5" s="21"/>
      <c r="B5" s="5" t="s">
        <v>1</v>
      </c>
      <c r="C5" s="66">
        <f>C6+C7</f>
        <v>6728.5</v>
      </c>
      <c r="D5" s="66"/>
      <c r="E5" s="66"/>
      <c r="F5" s="66"/>
      <c r="G5" s="66"/>
      <c r="H5" s="46"/>
    </row>
    <row r="6" spans="1:9" s="4" customFormat="1" ht="15.75" hidden="1">
      <c r="A6" s="21"/>
      <c r="B6" s="6" t="s">
        <v>2</v>
      </c>
      <c r="C6" s="67">
        <v>5778.6</v>
      </c>
      <c r="D6" s="67"/>
      <c r="E6" s="67"/>
      <c r="F6" s="67"/>
      <c r="G6" s="67"/>
      <c r="H6" s="46"/>
    </row>
    <row r="7" spans="1:9" s="4" customFormat="1" ht="15.75" hidden="1">
      <c r="A7" s="21"/>
      <c r="B7" s="6" t="s">
        <v>3</v>
      </c>
      <c r="C7" s="67">
        <v>949.9</v>
      </c>
      <c r="D7" s="67"/>
      <c r="E7" s="67"/>
      <c r="F7" s="67"/>
      <c r="G7" s="67"/>
      <c r="H7" s="46"/>
    </row>
    <row r="8" spans="1:9" s="4" customFormat="1" ht="15.75" hidden="1">
      <c r="A8" s="21"/>
      <c r="B8" s="6" t="s">
        <v>4</v>
      </c>
      <c r="C8" s="3"/>
      <c r="D8" s="3"/>
      <c r="E8" s="3"/>
      <c r="F8" s="3"/>
      <c r="G8" s="6"/>
      <c r="H8" s="46"/>
    </row>
    <row r="9" spans="1:9" s="4" customFormat="1" ht="15.75" hidden="1">
      <c r="A9" s="21"/>
      <c r="B9" s="7" t="s">
        <v>5</v>
      </c>
      <c r="C9" s="60">
        <v>15</v>
      </c>
      <c r="D9" s="60"/>
      <c r="E9" s="60"/>
      <c r="F9" s="60"/>
      <c r="G9" s="60"/>
      <c r="H9" s="46"/>
    </row>
    <row r="10" spans="1:9" s="4" customFormat="1" ht="15.75" hidden="1">
      <c r="A10" s="21"/>
      <c r="B10" s="7" t="s">
        <v>6</v>
      </c>
      <c r="C10" s="60">
        <v>1</v>
      </c>
      <c r="D10" s="60"/>
      <c r="E10" s="60"/>
      <c r="F10" s="60"/>
      <c r="G10" s="60"/>
      <c r="H10" s="46"/>
    </row>
    <row r="11" spans="1:9" s="4" customFormat="1" ht="15.75" hidden="1">
      <c r="A11" s="21"/>
      <c r="B11" s="7" t="s">
        <v>7</v>
      </c>
      <c r="C11" s="60">
        <v>93</v>
      </c>
      <c r="D11" s="60"/>
      <c r="E11" s="60"/>
      <c r="F11" s="60"/>
      <c r="G11" s="60"/>
      <c r="H11" s="46"/>
    </row>
    <row r="12" spans="1:9" s="4" customFormat="1" ht="15.75" hidden="1">
      <c r="A12" s="21"/>
      <c r="B12" s="7" t="s">
        <v>8</v>
      </c>
      <c r="C12" s="45">
        <v>1</v>
      </c>
      <c r="D12" s="45">
        <v>2</v>
      </c>
      <c r="E12" s="56"/>
      <c r="F12" s="45">
        <v>1</v>
      </c>
      <c r="G12" s="45">
        <v>2</v>
      </c>
    </row>
    <row r="13" spans="1:9" ht="30">
      <c r="A13" s="22" t="s">
        <v>9</v>
      </c>
      <c r="B13" s="8" t="s">
        <v>10</v>
      </c>
      <c r="C13" s="42" t="s">
        <v>44</v>
      </c>
      <c r="D13" s="42" t="s">
        <v>43</v>
      </c>
      <c r="E13" s="42" t="s">
        <v>43</v>
      </c>
      <c r="F13" s="43" t="s">
        <v>11</v>
      </c>
      <c r="G13" s="43" t="s">
        <v>11</v>
      </c>
    </row>
    <row r="14" spans="1:9" ht="23.25" customHeight="1">
      <c r="A14" s="34"/>
      <c r="B14" s="10" t="s">
        <v>37</v>
      </c>
      <c r="C14" s="33">
        <f>C15+C16+C17</f>
        <v>15.921882596115777</v>
      </c>
      <c r="D14" s="33">
        <f t="shared" ref="D14:G14" si="0">D15+D16+D17</f>
        <v>16.915826318644573</v>
      </c>
      <c r="E14" s="33">
        <f t="shared" ref="E14" si="1">E15+E16+E17</f>
        <v>16.915826318644573</v>
      </c>
      <c r="F14" s="33">
        <f t="shared" si="0"/>
        <v>12.596911718808055</v>
      </c>
      <c r="G14" s="33">
        <f t="shared" si="0"/>
        <v>13.894911718808055</v>
      </c>
      <c r="I14" s="36"/>
    </row>
    <row r="15" spans="1:9" ht="18.75" hidden="1" customHeight="1">
      <c r="A15" s="34"/>
      <c r="B15" s="48" t="s">
        <v>35</v>
      </c>
      <c r="C15" s="49">
        <v>0</v>
      </c>
      <c r="D15" s="49">
        <v>0</v>
      </c>
      <c r="E15" s="49">
        <v>0</v>
      </c>
      <c r="F15" s="49">
        <v>0.61</v>
      </c>
      <c r="G15" s="49">
        <v>0.61</v>
      </c>
    </row>
    <row r="16" spans="1:9" ht="18" customHeight="1">
      <c r="A16" s="37" t="s">
        <v>38</v>
      </c>
      <c r="B16" s="48" t="s">
        <v>36</v>
      </c>
      <c r="C16" s="49">
        <v>3.35</v>
      </c>
      <c r="D16" s="49">
        <v>3.35</v>
      </c>
      <c r="E16" s="49">
        <v>3.35</v>
      </c>
      <c r="F16" s="49">
        <v>1.97</v>
      </c>
      <c r="G16" s="49">
        <v>3.15</v>
      </c>
    </row>
    <row r="17" spans="1:9">
      <c r="A17" s="35" t="s">
        <v>24</v>
      </c>
      <c r="B17" s="48" t="s">
        <v>12</v>
      </c>
      <c r="C17" s="50">
        <f>C18+C19+C32+C20</f>
        <v>12.571882596115778</v>
      </c>
      <c r="D17" s="50">
        <f t="shared" ref="D17:G17" si="2">D18+D19+D32+D20</f>
        <v>13.565826318644572</v>
      </c>
      <c r="E17" s="50">
        <f t="shared" ref="E17" si="3">E18+E19+E32+E20</f>
        <v>13.565826318644572</v>
      </c>
      <c r="F17" s="50">
        <f t="shared" si="2"/>
        <v>10.016911718808055</v>
      </c>
      <c r="G17" s="50">
        <f t="shared" si="2"/>
        <v>10.134911718808056</v>
      </c>
    </row>
    <row r="18" spans="1:9">
      <c r="A18" s="35" t="s">
        <v>39</v>
      </c>
      <c r="B18" s="51" t="s">
        <v>13</v>
      </c>
      <c r="C18" s="50">
        <v>0.9</v>
      </c>
      <c r="D18" s="50">
        <v>0.96</v>
      </c>
      <c r="E18" s="50">
        <v>0.42</v>
      </c>
      <c r="F18" s="50">
        <v>0.96</v>
      </c>
      <c r="G18" s="50">
        <v>0.96</v>
      </c>
    </row>
    <row r="19" spans="1:9">
      <c r="A19" s="35" t="s">
        <v>40</v>
      </c>
      <c r="B19" s="52" t="s">
        <v>14</v>
      </c>
      <c r="C19" s="50">
        <v>0.62</v>
      </c>
      <c r="D19" s="50">
        <v>0.62</v>
      </c>
      <c r="E19" s="50">
        <v>0.62</v>
      </c>
      <c r="F19" s="50">
        <v>0.62</v>
      </c>
      <c r="G19" s="50">
        <v>0.62</v>
      </c>
    </row>
    <row r="20" spans="1:9" ht="30">
      <c r="A20" s="35" t="s">
        <v>41</v>
      </c>
      <c r="B20" s="48" t="s">
        <v>15</v>
      </c>
      <c r="C20" s="50">
        <f>C21+C27+C28+C30+C31</f>
        <v>9.3617114510143438</v>
      </c>
      <c r="D20" s="50">
        <f>D21+D27+D28+D30+D31</f>
        <v>10.296205744222338</v>
      </c>
      <c r="E20" s="50">
        <f>E21+E27+E28+E30+E31</f>
        <v>10.836205744222339</v>
      </c>
      <c r="F20" s="50">
        <f>F21+F27+F28+F30+F31</f>
        <v>7.1399197443709594</v>
      </c>
      <c r="G20" s="50">
        <f>G21+G27+G28+G30+G31</f>
        <v>7.1399197443709594</v>
      </c>
      <c r="I20" s="36"/>
    </row>
    <row r="21" spans="1:9" ht="63.75" customHeight="1">
      <c r="A21" s="57"/>
      <c r="B21" s="11" t="s">
        <v>26</v>
      </c>
      <c r="C21" s="24">
        <f>D21*0.909</f>
        <v>3.6156518198580665</v>
      </c>
      <c r="D21" s="24">
        <f>G21*1.453</f>
        <v>3.9776147633202052</v>
      </c>
      <c r="E21" s="24">
        <v>3.9776147633202052</v>
      </c>
      <c r="F21" s="24">
        <f>F22+F23+F24+F25+F26</f>
        <v>2.7375187634688265</v>
      </c>
      <c r="G21" s="24">
        <f>G22+G23+G24+G25+G26</f>
        <v>2.7375187634688265</v>
      </c>
    </row>
    <row r="22" spans="1:9" ht="15" hidden="1" customHeight="1">
      <c r="A22" s="58"/>
      <c r="B22" s="12" t="s">
        <v>16</v>
      </c>
      <c r="C22" s="24">
        <f t="shared" ref="C22:C28" si="4">D22*0.909</f>
        <v>0.19629590547670359</v>
      </c>
      <c r="D22" s="24">
        <f t="shared" ref="D22:D28" si="5">G22*1.453</f>
        <v>0.21594709073344728</v>
      </c>
      <c r="E22" s="24">
        <v>0.21594709073344728</v>
      </c>
      <c r="F22" s="24">
        <f>1000/C5</f>
        <v>0.14862153526045924</v>
      </c>
      <c r="G22" s="24">
        <f>1000/C5</f>
        <v>0.14862153526045924</v>
      </c>
    </row>
    <row r="23" spans="1:9" ht="15" hidden="1" customHeight="1">
      <c r="A23" s="58"/>
      <c r="B23" s="13" t="s">
        <v>17</v>
      </c>
      <c r="C23" s="24">
        <f t="shared" si="4"/>
        <v>0.15703672438136285</v>
      </c>
      <c r="D23" s="24">
        <f t="shared" si="5"/>
        <v>0.17275767258675781</v>
      </c>
      <c r="E23" s="24">
        <v>0.17275767258675781</v>
      </c>
      <c r="F23" s="24">
        <f>800/C5</f>
        <v>0.11889722820836739</v>
      </c>
      <c r="G23" s="24">
        <f>800/C5</f>
        <v>0.11889722820836739</v>
      </c>
    </row>
    <row r="24" spans="1:9" ht="15" hidden="1" customHeight="1">
      <c r="A24" s="58"/>
      <c r="B24" s="13" t="s">
        <v>18</v>
      </c>
      <c r="C24" s="24">
        <f t="shared" si="4"/>
        <v>0.15849324000000001</v>
      </c>
      <c r="D24" s="24">
        <f t="shared" si="5"/>
        <v>0.17436000000000001</v>
      </c>
      <c r="E24" s="24">
        <v>0.17436000000000001</v>
      </c>
      <c r="F24" s="24">
        <v>0.12</v>
      </c>
      <c r="G24" s="24">
        <v>0.12</v>
      </c>
    </row>
    <row r="25" spans="1:9" ht="15" hidden="1" customHeight="1">
      <c r="A25" s="58"/>
      <c r="B25" s="13" t="s">
        <v>29</v>
      </c>
      <c r="C25" s="24">
        <f t="shared" si="4"/>
        <v>1.51889355</v>
      </c>
      <c r="D25" s="24">
        <f t="shared" si="5"/>
        <v>1.6709499999999999</v>
      </c>
      <c r="E25" s="24">
        <v>1.6709499999999999</v>
      </c>
      <c r="F25" s="24">
        <v>1.1499999999999999</v>
      </c>
      <c r="G25" s="24">
        <v>1.1499999999999999</v>
      </c>
    </row>
    <row r="26" spans="1:9" ht="15" hidden="1" customHeight="1">
      <c r="A26" s="58"/>
      <c r="B26" s="53" t="s">
        <v>19</v>
      </c>
      <c r="C26" s="24">
        <f t="shared" si="4"/>
        <v>1.5849324</v>
      </c>
      <c r="D26" s="24">
        <f t="shared" si="5"/>
        <v>1.7436</v>
      </c>
      <c r="E26" s="24">
        <v>1.7436</v>
      </c>
      <c r="F26" s="32">
        <v>1.2</v>
      </c>
      <c r="G26" s="32">
        <v>1.2</v>
      </c>
    </row>
    <row r="27" spans="1:9" ht="51.75" customHeight="1">
      <c r="A27" s="58"/>
      <c r="B27" s="11" t="s">
        <v>20</v>
      </c>
      <c r="C27" s="24">
        <f t="shared" si="4"/>
        <v>3.0113715600000002</v>
      </c>
      <c r="D27" s="24">
        <f t="shared" si="5"/>
        <v>3.31284</v>
      </c>
      <c r="E27" s="24">
        <v>3.31284</v>
      </c>
      <c r="F27" s="24">
        <v>2.2799999999999998</v>
      </c>
      <c r="G27" s="24">
        <v>2.2799999999999998</v>
      </c>
    </row>
    <row r="28" spans="1:9" ht="65.25" customHeight="1">
      <c r="A28" s="58"/>
      <c r="B28" s="14" t="s">
        <v>21</v>
      </c>
      <c r="C28" s="24">
        <f t="shared" si="4"/>
        <v>2.5755151500000002</v>
      </c>
      <c r="D28" s="24">
        <f t="shared" si="5"/>
        <v>2.8333500000000003</v>
      </c>
      <c r="E28" s="24">
        <f>2.83335+0.54</f>
        <v>3.3733499999999998</v>
      </c>
      <c r="F28" s="24">
        <v>1.95</v>
      </c>
      <c r="G28" s="24">
        <v>1.95</v>
      </c>
    </row>
    <row r="29" spans="1:9" ht="15" hidden="1" customHeight="1">
      <c r="A29" s="58"/>
      <c r="B29" s="15" t="s">
        <v>27</v>
      </c>
      <c r="C29" s="26"/>
      <c r="D29" s="24">
        <f t="shared" ref="D29" si="6">G29*1.449</f>
        <v>0</v>
      </c>
      <c r="E29" s="24">
        <v>0</v>
      </c>
      <c r="F29" s="26"/>
      <c r="G29" s="26"/>
    </row>
    <row r="30" spans="1:9" s="27" customFormat="1" ht="30" customHeight="1">
      <c r="A30" s="58"/>
      <c r="B30" s="11" t="s">
        <v>22</v>
      </c>
      <c r="C30" s="24">
        <f>600/C5</f>
        <v>8.917292115627555E-2</v>
      </c>
      <c r="D30" s="24">
        <f>660/C5</f>
        <v>9.8090213271903093E-2</v>
      </c>
      <c r="E30" s="24">
        <v>9.8090213271903093E-2</v>
      </c>
      <c r="F30" s="24">
        <f>660/C5</f>
        <v>9.8090213271903093E-2</v>
      </c>
      <c r="G30" s="24">
        <f>660/C5</f>
        <v>9.8090213271903093E-2</v>
      </c>
    </row>
    <row r="31" spans="1:9" s="27" customFormat="1">
      <c r="A31" s="59"/>
      <c r="B31" s="11" t="s">
        <v>28</v>
      </c>
      <c r="C31" s="26">
        <v>7.0000000000000007E-2</v>
      </c>
      <c r="D31" s="26">
        <f>6000/C5/12</f>
        <v>7.4310767630229618E-2</v>
      </c>
      <c r="E31" s="26">
        <v>7.4310767630229618E-2</v>
      </c>
      <c r="F31" s="26">
        <f>6000/C5/12</f>
        <v>7.4310767630229618E-2</v>
      </c>
      <c r="G31" s="26">
        <f>6000/C5/12</f>
        <v>7.4310767630229618E-2</v>
      </c>
    </row>
    <row r="32" spans="1:9">
      <c r="A32" s="35" t="s">
        <v>42</v>
      </c>
      <c r="B32" s="54" t="s">
        <v>23</v>
      </c>
      <c r="C32" s="50">
        <f>(C15+C16+C18+C19+C20+C33)*0.1</f>
        <v>1.6901711451014343</v>
      </c>
      <c r="D32" s="50">
        <f t="shared" ref="D32:G32" si="7">(D15+D16+D18+D19+D20+D33)*0.1</f>
        <v>1.6896205744222337</v>
      </c>
      <c r="E32" s="50">
        <f t="shared" ref="E32" si="8">(E15+E16+E18+E19+E20+E33)*0.1</f>
        <v>1.6896205744222337</v>
      </c>
      <c r="F32" s="50">
        <f t="shared" si="7"/>
        <v>1.2969919744370961</v>
      </c>
      <c r="G32" s="50">
        <f t="shared" si="7"/>
        <v>1.414991974437096</v>
      </c>
    </row>
    <row r="33" spans="1:9" ht="21.75" customHeight="1">
      <c r="A33" s="55" t="s">
        <v>30</v>
      </c>
      <c r="B33" s="47" t="s">
        <v>25</v>
      </c>
      <c r="C33" s="16">
        <v>2.67</v>
      </c>
      <c r="D33" s="16">
        <v>1.67</v>
      </c>
      <c r="E33" s="16">
        <v>1.67</v>
      </c>
      <c r="F33" s="16">
        <v>1.67</v>
      </c>
      <c r="G33" s="16">
        <v>1.67</v>
      </c>
    </row>
    <row r="34" spans="1:9" ht="26.25" customHeight="1">
      <c r="A34" s="23"/>
      <c r="B34" s="44" t="s">
        <v>46</v>
      </c>
      <c r="C34" s="9">
        <f>C14+C33</f>
        <v>18.591882596115777</v>
      </c>
      <c r="D34" s="9">
        <f>D14+D33</f>
        <v>18.585826318644571</v>
      </c>
      <c r="E34" s="9">
        <f>E14+E33</f>
        <v>18.585826318644571</v>
      </c>
      <c r="F34" s="9">
        <f>F14+F33</f>
        <v>14.266911718808055</v>
      </c>
      <c r="G34" s="9">
        <f>G14+G33</f>
        <v>15.564911718808055</v>
      </c>
      <c r="I34" s="36"/>
    </row>
    <row r="35" spans="1:9">
      <c r="A35" s="28"/>
      <c r="B35" s="17"/>
    </row>
    <row r="36" spans="1:9" s="30" customFormat="1" ht="12">
      <c r="A36" s="29"/>
      <c r="C36" s="31"/>
      <c r="D36" s="31"/>
      <c r="E36" s="31"/>
    </row>
    <row r="37" spans="1:9" s="41" customFormat="1" ht="25.5" customHeight="1">
      <c r="A37" s="39"/>
      <c r="B37" s="40" t="s">
        <v>31</v>
      </c>
      <c r="C37" s="18"/>
      <c r="D37" s="18"/>
      <c r="E37" s="18"/>
    </row>
    <row r="38" spans="1:9">
      <c r="A38" s="23"/>
      <c r="B38" s="38" t="s">
        <v>32</v>
      </c>
      <c r="C38" s="25">
        <v>55</v>
      </c>
      <c r="D38" s="25">
        <v>55</v>
      </c>
      <c r="E38" s="25">
        <v>55</v>
      </c>
    </row>
    <row r="42" spans="1:9">
      <c r="B42" t="s">
        <v>34</v>
      </c>
      <c r="C42" s="2"/>
      <c r="D42" s="2"/>
      <c r="E42" s="2"/>
      <c r="F42" s="18"/>
      <c r="G42" s="18"/>
      <c r="H42" s="18"/>
      <c r="I42" s="18"/>
    </row>
  </sheetData>
  <mergeCells count="10">
    <mergeCell ref="A21:A31"/>
    <mergeCell ref="C11:G11"/>
    <mergeCell ref="B4:G4"/>
    <mergeCell ref="B3:G3"/>
    <mergeCell ref="A2:G2"/>
    <mergeCell ref="C5:G5"/>
    <mergeCell ref="C6:G6"/>
    <mergeCell ref="C7:G7"/>
    <mergeCell ref="C9:G9"/>
    <mergeCell ref="C10:G10"/>
  </mergeCells>
  <pageMargins left="0.5" right="0.35433070866141736" top="0.31496062992125984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5-3</vt:lpstr>
      <vt:lpstr>'5-3'!Область_печати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2016-10-28T03:10:23Z</dcterms:modified>
</cp:coreProperties>
</file>