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D16"/>
  <c r="C16" s="1"/>
  <c r="D19" l="1"/>
  <c r="C19" s="1"/>
  <c r="D20"/>
  <c r="D21"/>
  <c r="D22"/>
  <c r="C22" s="1"/>
  <c r="D23"/>
  <c r="C23" s="1"/>
  <c r="C20"/>
  <c r="C21"/>
  <c r="D25"/>
  <c r="C5" l="1"/>
  <c r="C25"/>
  <c r="F17"/>
  <c r="D17" s="1"/>
  <c r="C17" s="1"/>
  <c r="F25"/>
  <c r="D26" l="1"/>
  <c r="F26"/>
  <c r="C26"/>
  <c r="C15"/>
  <c r="C27" s="1"/>
  <c r="C12" l="1"/>
  <c r="C29" s="1"/>
  <c r="F18"/>
  <c r="D18" s="1"/>
  <c r="C18" s="1"/>
  <c r="F15" l="1"/>
  <c r="D15"/>
  <c r="D27" s="1"/>
  <c r="D12" s="1"/>
  <c r="D29" s="1"/>
  <c r="F27" l="1"/>
  <c r="F12" s="1"/>
  <c r="F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<sst xmlns="http://schemas.openxmlformats.org/spreadsheetml/2006/main" count="39" uniqueCount="38">
  <si>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</si>
  <si>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</si>
  <si>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</si>
  <si>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</si>
  <si>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</si>
  <si>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</si>
  <si>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</si>
  <si>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</si>
  <si>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</si>
  <si>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</si>
  <si>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</si>
  <si>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</si>
  <si>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</si>
  <si>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</si>
  <si>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</si>
  <si>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</si>
  <si>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</si>
  <si>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</si>
  <si>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</si>
  <si>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</si>
  <si>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</si>
  <si>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</si>
  <si>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</si>
  <si>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</si>
  <si>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</si>
  <si>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</si>
  <si>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</si>
  <si>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</si>
  <si>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</si>
  <si>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</si>
  <si>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</si>
  <si>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</si>
  <si>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</si>
  <si>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Луговая, 2/1</t>
    </r>
  </si>
  <si>
    <t xml:space="preserve">Руб/м2                             с 01.05.2015г.                    </t>
  </si>
  <si>
    <t xml:space="preserve">Руб/м2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</si>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</sst>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B35" sqref="B35"/>
    </sheetView>
  </sheetViews>
  <sheetFormatPr defaultColWidth="5" defaultRowHeight="15"/>
  <cols>
    <col min="1" max="1" width="6.625" style="24" customWidth="1"/>
    <col min="2" max="2" width="77.75" style="1" customWidth="1"/>
    <col min="3" max="3" width="12.8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69.75" customHeight="1">
      <c r="A2" s="47" t="s">
        <v>36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2748.1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2748.1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0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2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70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2.5" customHeight="1">
      <c r="A12" s="17">
        <v>1</v>
      </c>
      <c r="B12" s="5" t="s">
        <v>9</v>
      </c>
      <c r="C12" s="6">
        <f>C13+C14+C27+C15</f>
        <v>13.47224616292854</v>
      </c>
      <c r="D12" s="6">
        <f>D13+D14+D27+D15</f>
        <v>14.553834177131588</v>
      </c>
      <c r="E12" s="6">
        <f>E13+E14+E27+E15</f>
        <v>14.55383417713159</v>
      </c>
      <c r="F12" s="6">
        <f>F13+F14+F27+F15</f>
        <v>14.726666177131591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9.0302237844804907</v>
      </c>
      <c r="D15" s="40">
        <f>D16+D22+D23+D25+D26</f>
        <v>9.8734856155741717</v>
      </c>
      <c r="E15" s="40">
        <f>E16+E22+E23+E25+E26</f>
        <v>11.443485615574172</v>
      </c>
      <c r="F15" s="40">
        <f>F16+F22+F23+F25+F26</f>
        <v>10.030605615574173</v>
      </c>
    </row>
    <row r="16" spans="1:9" ht="63.75" customHeight="1">
      <c r="A16" s="48"/>
      <c r="B16" s="7" t="s">
        <v>27</v>
      </c>
      <c r="C16" s="20">
        <f>D16*0.914</f>
        <v>3.5795164800000001</v>
      </c>
      <c r="D16" s="20">
        <f>F16*0.984</f>
        <v>3.9163199999999998</v>
      </c>
      <c r="E16" s="20">
        <v>3.9163199999999998</v>
      </c>
      <c r="F16" s="20">
        <v>3.98</v>
      </c>
    </row>
    <row r="17" spans="1:12" ht="15" hidden="1" customHeight="1">
      <c r="A17" s="49"/>
      <c r="B17" s="8" t="s">
        <v>16</v>
      </c>
      <c r="C17" s="20">
        <f t="shared" ref="C17:C23" si="0">D17*0.914</f>
        <v>0.18368482323387048</v>
      </c>
      <c r="D17" s="20">
        <f t="shared" ref="D17:D23" si="1">F17*0.984</f>
        <v>0.20096807793640095</v>
      </c>
      <c r="E17" s="20">
        <v>0.20096807793640095</v>
      </c>
      <c r="F17" s="20">
        <f>1000/(2444.9+2451.4)</f>
        <v>0.20423585156138307</v>
      </c>
    </row>
    <row r="18" spans="1:12" ht="15" hidden="1" customHeight="1">
      <c r="A18" s="49"/>
      <c r="B18" s="9" t="s">
        <v>17</v>
      </c>
      <c r="C18" s="20">
        <f t="shared" si="0"/>
        <v>0.2618175466686074</v>
      </c>
      <c r="D18" s="20">
        <f t="shared" si="1"/>
        <v>0.2864524580619337</v>
      </c>
      <c r="E18" s="20">
        <v>0.2864524580619337</v>
      </c>
      <c r="F18" s="20">
        <f>800/C5</f>
        <v>0.29111022160765621</v>
      </c>
    </row>
    <row r="19" spans="1:12" ht="15" hidden="1" customHeight="1">
      <c r="A19" s="49"/>
      <c r="B19" s="9" t="s">
        <v>18</v>
      </c>
      <c r="C19" s="20">
        <f t="shared" si="0"/>
        <v>0.28780032</v>
      </c>
      <c r="D19" s="20">
        <f t="shared" si="1"/>
        <v>0.31487999999999999</v>
      </c>
      <c r="E19" s="20">
        <v>0.31487999999999999</v>
      </c>
      <c r="F19" s="20">
        <v>0.32</v>
      </c>
    </row>
    <row r="20" spans="1:12" ht="15" hidden="1" customHeight="1">
      <c r="A20" s="49"/>
      <c r="B20" s="9" t="s">
        <v>28</v>
      </c>
      <c r="C20" s="20">
        <f t="shared" si="0"/>
        <v>1.9876209600000001</v>
      </c>
      <c r="D20" s="20">
        <f t="shared" si="1"/>
        <v>2.1746400000000001</v>
      </c>
      <c r="E20" s="20">
        <v>2.1746400000000001</v>
      </c>
      <c r="F20" s="20">
        <v>2.21</v>
      </c>
    </row>
    <row r="21" spans="1:12" ht="15" hidden="1" customHeight="1">
      <c r="A21" s="49"/>
      <c r="B21" s="43" t="s">
        <v>19</v>
      </c>
      <c r="C21" s="20">
        <f t="shared" si="0"/>
        <v>1.3940328000000002</v>
      </c>
      <c r="D21" s="20">
        <f t="shared" si="1"/>
        <v>1.5252000000000001</v>
      </c>
      <c r="E21" s="20">
        <v>1.5252000000000001</v>
      </c>
      <c r="F21" s="27">
        <v>1.55</v>
      </c>
    </row>
    <row r="22" spans="1:12" ht="51.75" customHeight="1">
      <c r="A22" s="49"/>
      <c r="B22" s="7" t="s">
        <v>20</v>
      </c>
      <c r="C22" s="20">
        <f t="shared" si="0"/>
        <v>1.8167395200000001</v>
      </c>
      <c r="D22" s="20">
        <f t="shared" si="1"/>
        <v>1.9876799999999999</v>
      </c>
      <c r="E22" s="20">
        <v>1.9876799999999999</v>
      </c>
      <c r="F22" s="20">
        <v>2.02</v>
      </c>
    </row>
    <row r="23" spans="1:12" ht="65.25" customHeight="1">
      <c r="A23" s="49"/>
      <c r="B23" s="10" t="s">
        <v>21</v>
      </c>
      <c r="C23" s="20">
        <f t="shared" si="0"/>
        <v>3.4356163200000003</v>
      </c>
      <c r="D23" s="20">
        <f t="shared" si="1"/>
        <v>3.75888</v>
      </c>
      <c r="E23" s="20">
        <f>3.75888+1.57</f>
        <v>5.3288799999999998</v>
      </c>
      <c r="F23" s="20">
        <v>3.82</v>
      </c>
    </row>
    <row r="24" spans="1:12" ht="15" hidden="1" customHeight="1">
      <c r="A24" s="49"/>
      <c r="B24" s="11" t="s">
        <v>22</v>
      </c>
      <c r="C24" s="21">
        <v>0.51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2500/C5/12</f>
        <v>7.5809953543660477E-2</v>
      </c>
      <c r="D26" s="21">
        <f>2500/C5/12</f>
        <v>7.5809953543660477E-2</v>
      </c>
      <c r="E26" s="21">
        <v>7.5809953543660477E-2</v>
      </c>
      <c r="F26" s="21">
        <f>2500/C5/12</f>
        <v>7.5809953543660477E-2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1.4520223784480493</v>
      </c>
      <c r="D27" s="40">
        <f>(D13+D14+D15+D28)*0.1</f>
        <v>1.5503485615574171</v>
      </c>
      <c r="E27" s="40">
        <f>(E13+E14+E15+E28)*0.1</f>
        <v>1.5503485615574173</v>
      </c>
      <c r="F27" s="40">
        <f>(F13+F14+F15+F28)*0.1</f>
        <v>1.5660605615574175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2.5</v>
      </c>
      <c r="E28" s="12">
        <v>2.5</v>
      </c>
      <c r="F28" s="12">
        <v>2.5</v>
      </c>
    </row>
    <row r="29" spans="1:12" ht="24" customHeight="1">
      <c r="A29" s="17"/>
      <c r="B29" s="18" t="s">
        <v>37</v>
      </c>
      <c r="C29" s="4">
        <f>C12+C28</f>
        <v>15.97224616292854</v>
      </c>
      <c r="D29" s="4">
        <f>D12+D28</f>
        <v>17.053834177131588</v>
      </c>
      <c r="E29" s="4">
        <f>E12+E28</f>
        <v>17.053834177131591</v>
      </c>
      <c r="F29" s="4">
        <f>F12+F28</f>
        <v>17.226666177131591</v>
      </c>
      <c r="G29" s="19"/>
      <c r="I29" s="28"/>
      <c r="J29" s="28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2016-10-27T01:28:38Z</dcterms:modified>
</cp:coreProperties>
</file>