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Изумрудная, 6-1." sheetId="2" r:id="rId1"/>
  </sheets>
  <calcPr calcId="125725" refMode="R1C1"/>
</workbook>
</file>

<file path=xl/calcChain.xml><?xml version="1.0" encoding="utf-8"?>
<calcChain xmlns="http://schemas.openxmlformats.org/spreadsheetml/2006/main">
  <c r="F23" i="2"/>
  <c r="F15" s="1"/>
  <c r="F27" s="1"/>
  <c r="F12" s="1"/>
  <c r="F29" s="1"/>
  <c r="E16"/>
  <c r="D16"/>
  <c r="C16"/>
  <c r="E19"/>
  <c r="E20"/>
  <c r="E21"/>
  <c r="E22"/>
  <c r="E23"/>
  <c r="C19"/>
  <c r="C20"/>
  <c r="C21"/>
  <c r="C22"/>
  <c r="C23"/>
  <c r="D19"/>
  <c r="D20"/>
  <c r="D21"/>
  <c r="D22"/>
  <c r="D23"/>
  <c r="D24"/>
  <c r="E24"/>
  <c r="C5" l="1"/>
  <c r="E26" l="1"/>
  <c r="E25"/>
  <c r="G26"/>
  <c r="C26"/>
  <c r="D26"/>
  <c r="D25"/>
  <c r="G25"/>
  <c r="C25"/>
  <c r="C15" s="1"/>
  <c r="G17"/>
  <c r="E17" l="1"/>
  <c r="C17"/>
  <c r="D17"/>
  <c r="E15"/>
  <c r="E27" s="1"/>
  <c r="E12" s="1"/>
  <c r="E29" s="1"/>
  <c r="G18"/>
  <c r="C18" l="1"/>
  <c r="E18"/>
  <c r="D18"/>
  <c r="C27"/>
  <c r="G15"/>
  <c r="G27" s="1"/>
  <c r="G12" s="1"/>
  <c r="G29" s="1"/>
  <c r="C12" l="1"/>
  <c r="C29" s="1"/>
  <c r="D15"/>
  <c r="D27" s="1"/>
  <c r="D12" s="1"/>
  <c r="D29" s="1"/>
</calcChain>
</file>

<file path=xl/sharedStrings.xml><?xml version="1.0" encoding="utf-8"?>
<sst xmlns="http://schemas.openxmlformats.org/spreadsheetml/2006/main" count="40" uniqueCount="40">
  <si>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</si>
  <si>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</si>
  <si>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</si>
  <si>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</si>
  <si>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</si>
  <si>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</si>
  <si>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</si>
  <si>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</si>
  <si>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</si>
  <si>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</si>
  <si>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</si>
  <si>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</si>
  <si>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</si>
  <si>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</si>
  <si>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</si>
  <si>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</si>
  <si>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</si>
  <si>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</si>
  <si>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</si>
  <si>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</si>
  <si>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</si>
  <si>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</si>
  <si>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</si>
  <si>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</si>
  <si>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</si>
  <si>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</si>
  <si>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</si>
  <si>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</si>
  <si>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</si>
  <si>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</si>
  <si>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1.4</t>
  </si>
  <si>
    <t>Директор ООО "Дом - Сервис"                                                                                       В.О.Воловик</t>
  </si>
  <si>
    <t>Руб/м2 нортатив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</si>
  <si>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Луговая, 4</t>
    </r>
  </si>
  <si>
    <t xml:space="preserve">Руб/м2  с 01.05.2015г.                     </t>
  </si>
  <si>
    <t xml:space="preserve">Руб/м2    </t>
  </si>
  <si>
    <t xml:space="preserve">Руб/м2  с 07.09.2015г.                     </t>
  </si>
  <si>
    <t xml:space="preserve">Руб/м2                с 07.09.2015г.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</si>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</sst>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19" fillId="0" borderId="0" xfId="0" applyFont="1"/>
    <xf numFmtId="2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11" zoomScaleNormal="100" workbookViewId="0">
      <selection activeCell="F36" sqref="F36"/>
    </sheetView>
  </sheetViews>
  <sheetFormatPr defaultColWidth="5" defaultRowHeight="15"/>
  <cols>
    <col min="1" max="1" width="6.625" style="24" customWidth="1"/>
    <col min="2" max="2" width="77.75" style="1" customWidth="1"/>
    <col min="3" max="3" width="12.625" style="14" hidden="1" customWidth="1"/>
    <col min="4" max="5" width="11.25" style="14" hidden="1" customWidth="1"/>
    <col min="6" max="6" width="12.625" style="14" customWidth="1"/>
    <col min="7" max="7" width="12" style="1" hidden="1" customWidth="1"/>
    <col min="8" max="8" width="6.25" style="1" customWidth="1"/>
    <col min="9" max="9" width="6.375" style="1" customWidth="1"/>
    <col min="10" max="10" width="6.25" style="1" customWidth="1"/>
    <col min="11" max="11" width="6" style="1" customWidth="1"/>
    <col min="12" max="12" width="6.125" style="1" customWidth="1"/>
    <col min="13" max="13" width="5.75" style="1" customWidth="1"/>
    <col min="14" max="14" width="8.25" style="1" customWidth="1"/>
    <col min="15" max="15" width="5.625" style="1" customWidth="1"/>
    <col min="16" max="16384" width="5" style="1"/>
  </cols>
  <sheetData>
    <row r="1" spans="1:10" s="33" customFormat="1" ht="24.75" customHeight="1">
      <c r="A1" s="31"/>
      <c r="B1" s="32"/>
      <c r="C1" s="32"/>
      <c r="G1" s="34"/>
      <c r="H1" s="35"/>
      <c r="J1" s="36"/>
    </row>
    <row r="2" spans="1:10" ht="49.5" customHeight="1">
      <c r="A2" s="54" t="s">
        <v>38</v>
      </c>
      <c r="B2" s="54"/>
      <c r="C2" s="54"/>
      <c r="D2" s="54"/>
      <c r="E2" s="54"/>
      <c r="F2" s="54"/>
      <c r="G2" s="54"/>
    </row>
    <row r="3" spans="1:10" ht="30" customHeight="1">
      <c r="A3" s="15"/>
      <c r="B3" s="52" t="s">
        <v>33</v>
      </c>
      <c r="C3" s="52"/>
      <c r="D3" s="52"/>
      <c r="E3" s="50"/>
      <c r="F3" s="51"/>
    </row>
    <row r="4" spans="1:10" s="2" customFormat="1" ht="19.5" hidden="1" customHeight="1">
      <c r="A4" s="58" t="s">
        <v>0</v>
      </c>
      <c r="B4" s="58"/>
      <c r="C4" s="58"/>
      <c r="D4" s="58"/>
      <c r="E4" s="58"/>
      <c r="F4" s="58"/>
      <c r="G4" s="58"/>
      <c r="H4" s="37"/>
    </row>
    <row r="5" spans="1:10" s="2" customFormat="1" ht="15.75" hidden="1">
      <c r="A5" s="59" t="s">
        <v>1</v>
      </c>
      <c r="B5" s="59"/>
      <c r="C5" s="61">
        <f>SUM(C6:G7)</f>
        <v>3201.3</v>
      </c>
      <c r="D5" s="61"/>
      <c r="E5" s="61"/>
      <c r="F5" s="61"/>
      <c r="G5" s="61"/>
      <c r="H5" s="37"/>
    </row>
    <row r="6" spans="1:10" s="2" customFormat="1" ht="15.75" hidden="1">
      <c r="A6" s="60" t="s">
        <v>2</v>
      </c>
      <c r="B6" s="60"/>
      <c r="C6" s="62">
        <v>2775.4</v>
      </c>
      <c r="D6" s="62"/>
      <c r="E6" s="62"/>
      <c r="F6" s="62"/>
      <c r="G6" s="62"/>
      <c r="H6" s="37"/>
    </row>
    <row r="7" spans="1:10" s="2" customFormat="1" ht="15.75" hidden="1">
      <c r="A7" s="60" t="s">
        <v>3</v>
      </c>
      <c r="B7" s="60"/>
      <c r="C7" s="62">
        <v>425.9</v>
      </c>
      <c r="D7" s="62"/>
      <c r="E7" s="62"/>
      <c r="F7" s="62"/>
      <c r="G7" s="62"/>
      <c r="H7" s="37"/>
    </row>
    <row r="8" spans="1:10" s="2" customFormat="1" ht="15.75" hidden="1">
      <c r="A8" s="59" t="s">
        <v>4</v>
      </c>
      <c r="B8" s="59"/>
      <c r="C8" s="53">
        <v>5</v>
      </c>
      <c r="D8" s="53"/>
      <c r="E8" s="53"/>
      <c r="F8" s="53"/>
      <c r="G8" s="53"/>
      <c r="H8" s="37"/>
    </row>
    <row r="9" spans="1:10" s="2" customFormat="1" ht="15.75" hidden="1">
      <c r="A9" s="59" t="s">
        <v>5</v>
      </c>
      <c r="B9" s="59"/>
      <c r="C9" s="53">
        <v>2</v>
      </c>
      <c r="D9" s="53"/>
      <c r="E9" s="53"/>
      <c r="F9" s="53"/>
      <c r="G9" s="53"/>
      <c r="H9" s="37"/>
    </row>
    <row r="10" spans="1:10" s="2" customFormat="1" ht="15.75" hidden="1">
      <c r="A10" s="59" t="s">
        <v>6</v>
      </c>
      <c r="B10" s="59"/>
      <c r="C10" s="53">
        <v>70</v>
      </c>
      <c r="D10" s="53"/>
      <c r="E10" s="53"/>
      <c r="F10" s="53"/>
      <c r="G10" s="53"/>
      <c r="H10" s="37"/>
    </row>
    <row r="11" spans="1:10" ht="31.5" customHeight="1">
      <c r="A11" s="16" t="s">
        <v>7</v>
      </c>
      <c r="B11" s="3" t="s">
        <v>8</v>
      </c>
      <c r="C11" s="39" t="s">
        <v>35</v>
      </c>
      <c r="D11" s="39" t="s">
        <v>34</v>
      </c>
      <c r="E11" s="39" t="s">
        <v>36</v>
      </c>
      <c r="F11" s="39" t="s">
        <v>37</v>
      </c>
      <c r="G11" s="39" t="s">
        <v>32</v>
      </c>
    </row>
    <row r="12" spans="1:10" ht="21" customHeight="1">
      <c r="A12" s="17">
        <v>1</v>
      </c>
      <c r="B12" s="5" t="s">
        <v>9</v>
      </c>
      <c r="C12" s="6">
        <f>C13+C14+C27+C15</f>
        <v>13.474234746686243</v>
      </c>
      <c r="D12" s="6">
        <f t="shared" ref="D12:G12" si="0">D13+D14+D27+D15</f>
        <v>13.917977371182541</v>
      </c>
      <c r="E12" s="6">
        <f t="shared" ref="E12:F12" si="1">E13+E14+E27+E15</f>
        <v>13.916222371182538</v>
      </c>
      <c r="F12" s="6">
        <f t="shared" si="1"/>
        <v>13.91622237118254</v>
      </c>
      <c r="G12" s="6">
        <f t="shared" si="0"/>
        <v>14.392368371182542</v>
      </c>
    </row>
    <row r="13" spans="1:10">
      <c r="A13" s="41" t="s">
        <v>10</v>
      </c>
      <c r="B13" s="42" t="s">
        <v>11</v>
      </c>
      <c r="C13" s="43">
        <v>2.37</v>
      </c>
      <c r="D13" s="43">
        <v>2.5099999999999998</v>
      </c>
      <c r="E13" s="43">
        <v>2.5099999999999998</v>
      </c>
      <c r="F13" s="43">
        <v>0.94</v>
      </c>
      <c r="G13" s="43">
        <v>2.5099999999999998</v>
      </c>
    </row>
    <row r="14" spans="1:10">
      <c r="A14" s="41" t="s">
        <v>12</v>
      </c>
      <c r="B14" s="44" t="s">
        <v>14</v>
      </c>
      <c r="C14" s="43">
        <v>0.62</v>
      </c>
      <c r="D14" s="43">
        <v>0.62</v>
      </c>
      <c r="E14" s="43">
        <v>0.62</v>
      </c>
      <c r="F14" s="43">
        <v>0.62</v>
      </c>
      <c r="G14" s="43">
        <v>0.62</v>
      </c>
    </row>
    <row r="15" spans="1:10" ht="30">
      <c r="A15" s="41" t="s">
        <v>13</v>
      </c>
      <c r="B15" s="45" t="s">
        <v>15</v>
      </c>
      <c r="C15" s="43">
        <f>C16+C22+C23+C25+C26</f>
        <v>9.0320315878965847</v>
      </c>
      <c r="D15" s="43">
        <f>D16+D22+D23+D25+D26</f>
        <v>9.2954339738023091</v>
      </c>
      <c r="E15" s="43">
        <f>E16+E22+E23+E25+E26</f>
        <v>9.2483839738023086</v>
      </c>
      <c r="F15" s="43">
        <f>F16+F22+F23+F25+F26</f>
        <v>10.818383973802309</v>
      </c>
      <c r="G15" s="43">
        <f>G16+G22+G23+G25+G26</f>
        <v>9.6812439738023102</v>
      </c>
    </row>
    <row r="16" spans="1:10" ht="63.75" customHeight="1">
      <c r="A16" s="55"/>
      <c r="B16" s="7" t="s">
        <v>27</v>
      </c>
      <c r="C16" s="20">
        <f>G16*0.933</f>
        <v>3.5547300000000002</v>
      </c>
      <c r="D16" s="20">
        <f>G16*0.959</f>
        <v>3.6537899999999999</v>
      </c>
      <c r="E16" s="20">
        <f>G16*0.954</f>
        <v>3.6347399999999999</v>
      </c>
      <c r="F16" s="20">
        <v>3.6347399999999999</v>
      </c>
      <c r="G16" s="20">
        <v>3.81</v>
      </c>
    </row>
    <row r="17" spans="1:14" ht="15" hidden="1" customHeight="1">
      <c r="A17" s="56"/>
      <c r="B17" s="8" t="s">
        <v>16</v>
      </c>
      <c r="C17" s="20">
        <f t="shared" ref="C17:C23" si="2">G17*0.933</f>
        <v>0.37661210567743764</v>
      </c>
      <c r="D17" s="20">
        <f t="shared" ref="D17:D23" si="3">G17*0.959</f>
        <v>0.38710719115183562</v>
      </c>
      <c r="E17" s="20">
        <f t="shared" ref="E17:E23" si="4">G17*0.954</f>
        <v>0.38508890548368219</v>
      </c>
      <c r="F17" s="20">
        <v>0.38508890548368219</v>
      </c>
      <c r="G17" s="20">
        <f>1000/(823.62+1653.73)</f>
        <v>0.40365713363069411</v>
      </c>
    </row>
    <row r="18" spans="1:14" ht="15" hidden="1" customHeight="1">
      <c r="A18" s="56"/>
      <c r="B18" s="9" t="s">
        <v>17</v>
      </c>
      <c r="C18" s="20">
        <f t="shared" si="2"/>
        <v>0.12590764033361448</v>
      </c>
      <c r="D18" s="20">
        <f t="shared" si="3"/>
        <v>0.12941632055727359</v>
      </c>
      <c r="E18" s="20">
        <f t="shared" si="4"/>
        <v>0.12874157436041608</v>
      </c>
      <c r="F18" s="20">
        <v>0.12874157436041608</v>
      </c>
      <c r="G18" s="20">
        <f>400/C5+0.01</f>
        <v>0.13494923937150533</v>
      </c>
    </row>
    <row r="19" spans="1:14" ht="15" hidden="1" customHeight="1">
      <c r="A19" s="56"/>
      <c r="B19" s="9" t="s">
        <v>18</v>
      </c>
      <c r="C19" s="20">
        <f t="shared" si="2"/>
        <v>0.20526000000000003</v>
      </c>
      <c r="D19" s="20">
        <f t="shared" si="3"/>
        <v>0.21098</v>
      </c>
      <c r="E19" s="20">
        <f t="shared" si="4"/>
        <v>0.20987999999999998</v>
      </c>
      <c r="F19" s="20">
        <v>0.20987999999999998</v>
      </c>
      <c r="G19" s="20">
        <v>0.22</v>
      </c>
    </row>
    <row r="20" spans="1:14" ht="15" hidden="1" customHeight="1">
      <c r="A20" s="56"/>
      <c r="B20" s="9" t="s">
        <v>28</v>
      </c>
      <c r="C20" s="20">
        <f t="shared" si="2"/>
        <v>1.5674399999999999</v>
      </c>
      <c r="D20" s="20">
        <f t="shared" si="3"/>
        <v>1.6111199999999999</v>
      </c>
      <c r="E20" s="20">
        <f t="shared" si="4"/>
        <v>1.6027199999999999</v>
      </c>
      <c r="F20" s="20">
        <v>1.6027199999999999</v>
      </c>
      <c r="G20" s="20">
        <v>1.68</v>
      </c>
    </row>
    <row r="21" spans="1:14" ht="15" hidden="1" customHeight="1">
      <c r="A21" s="56"/>
      <c r="B21" s="46" t="s">
        <v>19</v>
      </c>
      <c r="C21" s="20">
        <f t="shared" si="2"/>
        <v>1.84734</v>
      </c>
      <c r="D21" s="20">
        <f t="shared" si="3"/>
        <v>1.89882</v>
      </c>
      <c r="E21" s="20">
        <f t="shared" si="4"/>
        <v>1.8889199999999999</v>
      </c>
      <c r="F21" s="20">
        <v>1.8889199999999999</v>
      </c>
      <c r="G21" s="28">
        <v>1.98</v>
      </c>
    </row>
    <row r="22" spans="1:14" ht="51.75" customHeight="1">
      <c r="A22" s="56"/>
      <c r="B22" s="7" t="s">
        <v>20</v>
      </c>
      <c r="C22" s="20">
        <f t="shared" si="2"/>
        <v>1.6234200000000001</v>
      </c>
      <c r="D22" s="20">
        <f t="shared" si="3"/>
        <v>1.66866</v>
      </c>
      <c r="E22" s="20">
        <f t="shared" si="4"/>
        <v>1.6599599999999999</v>
      </c>
      <c r="F22" s="20">
        <v>1.6599599999999999</v>
      </c>
      <c r="G22" s="20">
        <v>1.74</v>
      </c>
    </row>
    <row r="23" spans="1:14" ht="65.25" customHeight="1">
      <c r="A23" s="56"/>
      <c r="B23" s="10" t="s">
        <v>21</v>
      </c>
      <c r="C23" s="20">
        <f t="shared" si="2"/>
        <v>3.6013800000000002</v>
      </c>
      <c r="D23" s="20">
        <f t="shared" si="3"/>
        <v>3.7017399999999996</v>
      </c>
      <c r="E23" s="20">
        <f t="shared" si="4"/>
        <v>3.6824399999999997</v>
      </c>
      <c r="F23" s="20">
        <f>3.68244+1.57</f>
        <v>5.25244</v>
      </c>
      <c r="G23" s="20">
        <v>3.86</v>
      </c>
    </row>
    <row r="24" spans="1:14" ht="15" hidden="1" customHeight="1">
      <c r="A24" s="56"/>
      <c r="B24" s="11" t="s">
        <v>22</v>
      </c>
      <c r="C24" s="21">
        <v>0.35</v>
      </c>
      <c r="D24" s="20">
        <f t="shared" ref="D24" si="5">G24*0.957</f>
        <v>0.79430999999999996</v>
      </c>
      <c r="E24" s="20">
        <f t="shared" ref="E24" si="6">H24*0.7031</f>
        <v>0</v>
      </c>
      <c r="F24" s="20">
        <v>0</v>
      </c>
      <c r="G24" s="21">
        <v>0.83</v>
      </c>
    </row>
    <row r="25" spans="1:14" s="22" customFormat="1" ht="35.25" customHeight="1">
      <c r="A25" s="56"/>
      <c r="B25" s="7" t="s">
        <v>23</v>
      </c>
      <c r="C25" s="20">
        <f>600/C5</f>
        <v>0.18742385905725797</v>
      </c>
      <c r="D25" s="20">
        <f>660/C5</f>
        <v>0.20616624496298377</v>
      </c>
      <c r="E25" s="20">
        <f>660/C5</f>
        <v>0.20616624496298377</v>
      </c>
      <c r="F25" s="20">
        <v>0.20616624496298377</v>
      </c>
      <c r="G25" s="20">
        <f>660/C5</f>
        <v>0.20616624496298377</v>
      </c>
    </row>
    <row r="26" spans="1:14" s="22" customFormat="1" ht="22.5" customHeight="1">
      <c r="A26" s="57"/>
      <c r="B26" s="30" t="s">
        <v>29</v>
      </c>
      <c r="C26" s="21">
        <f>2500/C5/12</f>
        <v>6.507772883932568E-2</v>
      </c>
      <c r="D26" s="21">
        <f>2500/C5/12</f>
        <v>6.507772883932568E-2</v>
      </c>
      <c r="E26" s="21">
        <f>2500/C5/12</f>
        <v>6.507772883932568E-2</v>
      </c>
      <c r="F26" s="21">
        <v>6.507772883932568E-2</v>
      </c>
      <c r="G26" s="21">
        <f>2500/C5/12</f>
        <v>6.507772883932568E-2</v>
      </c>
    </row>
    <row r="27" spans="1:14" ht="20.25" customHeight="1">
      <c r="A27" s="41" t="s">
        <v>30</v>
      </c>
      <c r="B27" s="47" t="s">
        <v>24</v>
      </c>
      <c r="C27" s="43">
        <f>(C13+C14+C15+C28)*0.1</f>
        <v>1.4522031587896587</v>
      </c>
      <c r="D27" s="43">
        <f t="shared" ref="D27:G27" si="7">(D13+D14+D15+D28)*0.1</f>
        <v>1.4925433973802311</v>
      </c>
      <c r="E27" s="43">
        <f t="shared" ref="E27:F27" si="8">(E13+E14+E15+E28)*0.1</f>
        <v>1.5378383973802308</v>
      </c>
      <c r="F27" s="43">
        <f t="shared" si="8"/>
        <v>1.537838397380231</v>
      </c>
      <c r="G27" s="43">
        <f t="shared" si="7"/>
        <v>1.5811243973802309</v>
      </c>
    </row>
    <row r="28" spans="1:14" ht="21.75" customHeight="1">
      <c r="A28" s="49" t="s">
        <v>25</v>
      </c>
      <c r="B28" s="48" t="s">
        <v>26</v>
      </c>
      <c r="C28" s="12">
        <v>2.5</v>
      </c>
      <c r="D28" s="12">
        <v>2.5</v>
      </c>
      <c r="E28" s="12">
        <v>3</v>
      </c>
      <c r="F28" s="12">
        <v>3</v>
      </c>
      <c r="G28" s="12">
        <v>3</v>
      </c>
    </row>
    <row r="29" spans="1:14" ht="24.75" customHeight="1">
      <c r="A29" s="17"/>
      <c r="B29" s="18" t="s">
        <v>39</v>
      </c>
      <c r="C29" s="4">
        <f>C12+C28</f>
        <v>15.974234746686243</v>
      </c>
      <c r="D29" s="4">
        <f>D12+D28</f>
        <v>16.417977371182541</v>
      </c>
      <c r="E29" s="4">
        <f>E12+E28</f>
        <v>16.916222371182538</v>
      </c>
      <c r="F29" s="4">
        <f>F12+F28</f>
        <v>16.916222371182542</v>
      </c>
      <c r="G29" s="4">
        <f>G12+G28</f>
        <v>17.392368371182542</v>
      </c>
      <c r="H29" s="19"/>
      <c r="L29" s="29"/>
      <c r="M29" s="40"/>
      <c r="N29" s="40"/>
    </row>
    <row r="30" spans="1:14">
      <c r="A30" s="23"/>
      <c r="B30" s="13"/>
    </row>
    <row r="31" spans="1:14" s="25" customFormat="1" ht="12">
      <c r="A31" s="24"/>
      <c r="C31" s="26"/>
      <c r="D31" s="26"/>
      <c r="E31" s="26"/>
      <c r="F31" s="26"/>
    </row>
    <row r="32" spans="1:14">
      <c r="A32" s="27"/>
      <c r="B32" s="38"/>
    </row>
    <row r="33" spans="2:10">
      <c r="B33" t="s">
        <v>31</v>
      </c>
      <c r="C33" s="1"/>
      <c r="D33" s="1"/>
      <c r="E33" s="1"/>
      <c r="F33" s="1"/>
      <c r="G33" s="14"/>
      <c r="H33" s="14"/>
      <c r="I33" s="14"/>
      <c r="J33" s="14"/>
    </row>
  </sheetData>
  <mergeCells count="16">
    <mergeCell ref="B3:D3"/>
    <mergeCell ref="C9:G9"/>
    <mergeCell ref="C10:G10"/>
    <mergeCell ref="A2:G2"/>
    <mergeCell ref="A16:A26"/>
    <mergeCell ref="A4:G4"/>
    <mergeCell ref="A5:B5"/>
    <mergeCell ref="A6:B6"/>
    <mergeCell ref="A7:B7"/>
    <mergeCell ref="A8:B8"/>
    <mergeCell ref="A9:B9"/>
    <mergeCell ref="A10:B10"/>
    <mergeCell ref="C5:G5"/>
    <mergeCell ref="C6:G6"/>
    <mergeCell ref="C7:G7"/>
    <mergeCell ref="C8:G8"/>
  </mergeCells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Изумрудная, 6-1.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2016-10-27T01:29:22Z</dcterms:modified>
</cp:coreProperties>
</file>