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.Набер. 165-4" sheetId="2" r:id="rId1"/>
  </sheets>
  <definedNames>
    <definedName name="_xlnm.Print_Area" localSheetId="0">'В.Набер. 165-4'!$A$1:$E$38</definedName>
  </definedNames>
  <calcPr calcId="125725" refMode="R1C1"/>
</workbook>
</file>

<file path=xl/calcChain.xml><?xml version="1.0" encoding="utf-8"?>
<calcChain xmlns="http://schemas.openxmlformats.org/spreadsheetml/2006/main">
  <c r="D28" i="2"/>
  <c r="D27"/>
  <c r="D21"/>
  <c r="D20" s="1"/>
  <c r="E27"/>
  <c r="E28"/>
  <c r="D16" l="1"/>
  <c r="D13"/>
  <c r="D34" s="1"/>
  <c r="C22"/>
  <c r="C23"/>
  <c r="C5"/>
  <c r="E30" s="1"/>
  <c r="E19" l="1"/>
  <c r="C31"/>
  <c r="C30"/>
  <c r="C19"/>
  <c r="E22"/>
  <c r="E23"/>
  <c r="E31"/>
  <c r="C20" l="1"/>
  <c r="C32" s="1"/>
  <c r="C16" s="1"/>
  <c r="C13" s="1"/>
  <c r="C34" s="1"/>
  <c r="E21"/>
  <c r="E20" s="1"/>
  <c r="E16" s="1"/>
  <c r="E13" s="1"/>
  <c r="E34" s="1"/>
</calcChain>
</file>

<file path=xl/comments1.xml><?xml version="1.0" encoding="utf-8"?>
<comments xmlns="http://schemas.openxmlformats.org/spreadsheetml/2006/main">
  <authors>
    <author>Автор</author>
  </authors>
  <commentList>
    <comment ref="C1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 договору управления</t>
        </r>
      </text>
    </comment>
    <comment ref="D15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запуск второго лифта с 19.12.16</t>
        </r>
      </text>
    </comment>
  </commentList>
</comments>
</file>

<file path=xl/sharedStrings.xml><?xml version="1.0" encoding="utf-8"?>
<sst xmlns="http://schemas.openxmlformats.org/spreadsheetml/2006/main" count="46" uniqueCount="45">
  <si>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</si>
  <si>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</si>
  <si>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</si>
  <si>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</si>
  <si>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</si>
  <si>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</si>
  <si>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</si>
  <si>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</si>
  <si>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</si>
  <si>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</si>
  <si>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</si>
  <si>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</si>
  <si>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</si>
  <si>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</si>
  <si>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</si>
  <si>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</si>
  <si>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</si>
  <si>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</si>
  <si>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</si>
  <si>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</si>
  <si>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</si>
  <si>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</si>
  <si>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</si>
  <si>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</si>
  <si>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</si>
  <si>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3.1</t>
  </si>
  <si>
    <t>Содержание и техническое обслуживание</t>
  </si>
  <si>
    <t>3.2</t>
  </si>
  <si>
    <t>3.3</t>
  </si>
  <si>
    <t>3.5</t>
  </si>
  <si>
    <t xml:space="preserve">в т.ч.содержание общедомовых коммуникаций </t>
  </si>
  <si>
    <t>Дератизация, дезинсекция подвалов</t>
  </si>
  <si>
    <t>4</t>
  </si>
  <si>
    <t>в т.ч.сброс снега с крыш</t>
  </si>
  <si>
    <t>Обслуживание домофона</t>
  </si>
  <si>
    <t>Содержание и техническое обслуживание мусоропровода</t>
  </si>
  <si>
    <t>3.4</t>
  </si>
  <si>
    <t>Директор ООО "Дом - Сервис"                                                                                       В.О.Воловик</t>
  </si>
  <si>
    <t>Всего содержание и техническое обслуживание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</si>
  <si>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на 2016 год                                                                                                                                                                                                                   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</si>
  <si>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В.Набережная, 165-4</t>
    </r>
  </si>
  <si>
    <t xml:space="preserve">Руб/м2                 (ТБО факт)             </t>
  </si>
  <si>
    <t xml:space="preserve">Руб/м2               </t>
  </si>
  <si>
    <t>Содержание и техническое обслуживание лифтового оборудования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</si>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</sst>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/>
    <xf numFmtId="2" fontId="8" fillId="0" borderId="0" xfId="0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2" fontId="0" fillId="0" borderId="0" xfId="0" applyNumberFormat="1" applyFont="1"/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8" fillId="0" borderId="0" xfId="0" applyFont="1" applyBorder="1"/>
    <xf numFmtId="0" fontId="4" fillId="4" borderId="0" xfId="0" applyFont="1" applyFill="1" applyAlignment="1">
      <alignment horizontal="right"/>
    </xf>
    <xf numFmtId="2" fontId="0" fillId="4" borderId="0" xfId="0" applyNumberFormat="1" applyFont="1" applyFill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0" xfId="0" applyFont="1" applyFill="1"/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0" xfId="0" applyFont="1" applyFill="1" applyAlignment="1">
      <alignment horizontal="right"/>
    </xf>
    <xf numFmtId="2" fontId="0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Normal="100" workbookViewId="0">
      <selection activeCell="D33" sqref="D33"/>
    </sheetView>
  </sheetViews>
  <sheetFormatPr defaultColWidth="5" defaultRowHeight="15"/>
  <cols>
    <col min="1" max="1" width="6.5703125" style="23" customWidth="1"/>
    <col min="2" max="2" width="77.140625" style="2" customWidth="1"/>
    <col min="3" max="3" width="12.5703125" style="2" hidden="1" customWidth="1"/>
    <col min="4" max="4" width="12.85546875" style="79" customWidth="1"/>
    <col min="5" max="5" width="12.85546875" style="54" hidden="1" customWidth="1"/>
    <col min="6" max="6" width="13.5703125" style="15" hidden="1" customWidth="1"/>
    <col min="7" max="7" width="5.7109375" style="2" customWidth="1"/>
    <col min="8" max="8" width="5.140625" style="2" customWidth="1"/>
    <col min="9" max="9" width="5.42578125" style="2" customWidth="1"/>
    <col min="10" max="10" width="6.28515625" style="2" customWidth="1"/>
    <col min="11" max="11" width="7.85546875" style="2" customWidth="1"/>
    <col min="12" max="12" width="6.5703125" style="2" customWidth="1"/>
    <col min="13" max="16" width="5" style="2"/>
    <col min="17" max="17" width="5.42578125" style="2" customWidth="1"/>
    <col min="18" max="20" width="5.140625" style="2" customWidth="1"/>
    <col min="21" max="16384" width="5" style="2"/>
  </cols>
  <sheetData>
    <row r="1" spans="1:12">
      <c r="A1" s="16"/>
      <c r="B1" s="1"/>
      <c r="C1" s="1"/>
      <c r="D1" s="78"/>
      <c r="E1" s="53"/>
      <c r="F1" s="26"/>
      <c r="G1" s="27"/>
    </row>
    <row r="2" spans="1:12" ht="69.75" customHeight="1">
      <c r="A2" s="61" t="s">
        <v>39</v>
      </c>
      <c r="B2" s="61"/>
      <c r="C2" s="61"/>
      <c r="D2" s="61"/>
      <c r="E2" s="61"/>
    </row>
    <row r="3" spans="1:12" ht="17.25" customHeight="1">
      <c r="A3" s="16"/>
      <c r="B3" s="25" t="s">
        <v>40</v>
      </c>
      <c r="C3" s="25"/>
    </row>
    <row r="4" spans="1:12" s="3" customFormat="1" ht="15.75" hidden="1">
      <c r="A4" s="17"/>
      <c r="B4" s="62" t="s">
        <v>0</v>
      </c>
      <c r="C4" s="62"/>
      <c r="D4" s="62"/>
      <c r="E4" s="62"/>
      <c r="F4" s="28"/>
      <c r="G4" s="52"/>
    </row>
    <row r="5" spans="1:12" s="3" customFormat="1" ht="15.75" hidden="1">
      <c r="A5" s="17"/>
      <c r="B5" s="4" t="s">
        <v>1</v>
      </c>
      <c r="C5" s="66">
        <f>C6+C7</f>
        <v>4356.8</v>
      </c>
      <c r="D5" s="67"/>
      <c r="E5" s="68"/>
      <c r="F5" s="28"/>
      <c r="G5" s="52"/>
    </row>
    <row r="6" spans="1:12" s="3" customFormat="1" ht="15.75" hidden="1">
      <c r="A6" s="17"/>
      <c r="B6" s="5" t="s">
        <v>2</v>
      </c>
      <c r="C6" s="69">
        <v>4056.4</v>
      </c>
      <c r="D6" s="70"/>
      <c r="E6" s="71"/>
      <c r="F6" s="28"/>
      <c r="G6" s="52"/>
    </row>
    <row r="7" spans="1:12" s="3" customFormat="1" ht="15.75" hidden="1">
      <c r="A7" s="17"/>
      <c r="B7" s="5" t="s">
        <v>3</v>
      </c>
      <c r="C7" s="69">
        <v>300.39999999999998</v>
      </c>
      <c r="D7" s="70"/>
      <c r="E7" s="71"/>
      <c r="F7" s="28"/>
      <c r="G7" s="52"/>
    </row>
    <row r="8" spans="1:12" s="3" customFormat="1" ht="15.75" hidden="1">
      <c r="A8" s="17"/>
      <c r="B8" s="6" t="s">
        <v>4</v>
      </c>
      <c r="C8" s="72">
        <v>15</v>
      </c>
      <c r="D8" s="73"/>
      <c r="E8" s="74"/>
      <c r="F8" s="28"/>
      <c r="G8" s="52"/>
    </row>
    <row r="9" spans="1:12" s="3" customFormat="1" ht="15.75" hidden="1">
      <c r="A9" s="17"/>
      <c r="B9" s="6" t="s">
        <v>5</v>
      </c>
      <c r="C9" s="72">
        <v>1</v>
      </c>
      <c r="D9" s="73"/>
      <c r="E9" s="74"/>
      <c r="F9" s="28"/>
      <c r="G9" s="52"/>
    </row>
    <row r="10" spans="1:12" s="3" customFormat="1" ht="15.75" hidden="1">
      <c r="A10" s="17"/>
      <c r="B10" s="6" t="s">
        <v>6</v>
      </c>
      <c r="C10" s="72">
        <v>60</v>
      </c>
      <c r="D10" s="73"/>
      <c r="E10" s="74"/>
      <c r="F10" s="28"/>
      <c r="G10" s="52"/>
    </row>
    <row r="11" spans="1:12" s="3" customFormat="1" ht="15.75" hidden="1">
      <c r="A11" s="17"/>
      <c r="B11" s="6" t="s">
        <v>7</v>
      </c>
      <c r="C11" s="75">
        <v>2</v>
      </c>
      <c r="D11" s="76"/>
      <c r="E11" s="77"/>
      <c r="F11" s="28"/>
      <c r="G11" s="52"/>
    </row>
    <row r="12" spans="1:12" ht="35.25" customHeight="1">
      <c r="A12" s="18" t="s">
        <v>8</v>
      </c>
      <c r="B12" s="7" t="s">
        <v>9</v>
      </c>
      <c r="C12" s="29" t="s">
        <v>41</v>
      </c>
      <c r="D12" s="29" t="s">
        <v>42</v>
      </c>
      <c r="E12" s="55" t="s">
        <v>42</v>
      </c>
      <c r="F12" s="30"/>
    </row>
    <row r="13" spans="1:12" ht="24.75" customHeight="1">
      <c r="A13" s="39"/>
      <c r="B13" s="9" t="s">
        <v>38</v>
      </c>
      <c r="C13" s="24">
        <f>C14+C15+C16</f>
        <v>19.043001346554043</v>
      </c>
      <c r="D13" s="24">
        <f>D14+D15+D16</f>
        <v>18.66</v>
      </c>
      <c r="E13" s="56">
        <f>E14+E15+E16</f>
        <v>17.239053739747828</v>
      </c>
      <c r="F13" s="31">
        <v>19.04</v>
      </c>
      <c r="G13" s="15"/>
      <c r="I13" s="35"/>
      <c r="J13" s="35"/>
      <c r="L13" s="38"/>
    </row>
    <row r="14" spans="1:12" ht="27" customHeight="1">
      <c r="A14" s="41">
        <v>1</v>
      </c>
      <c r="B14" s="40" t="s">
        <v>35</v>
      </c>
      <c r="C14" s="42">
        <v>0.68</v>
      </c>
      <c r="D14" s="80">
        <v>0</v>
      </c>
      <c r="E14" s="56">
        <v>0</v>
      </c>
      <c r="F14" s="31">
        <v>0.38</v>
      </c>
      <c r="G14" s="15"/>
    </row>
    <row r="15" spans="1:12" s="22" customFormat="1" ht="17.25" customHeight="1">
      <c r="A15" s="43" t="s">
        <v>21</v>
      </c>
      <c r="B15" s="40" t="s">
        <v>43</v>
      </c>
      <c r="C15" s="42">
        <v>3.84</v>
      </c>
      <c r="D15" s="80">
        <v>3.84</v>
      </c>
      <c r="E15" s="56">
        <v>2.42</v>
      </c>
      <c r="F15" s="31">
        <v>3.84</v>
      </c>
    </row>
    <row r="16" spans="1:12" s="22" customFormat="1" ht="20.25" customHeight="1">
      <c r="A16" s="45" t="s">
        <v>24</v>
      </c>
      <c r="B16" s="40" t="s">
        <v>26</v>
      </c>
      <c r="C16" s="44">
        <f>C17+C18+C20+C32+C19</f>
        <v>14.523001346554045</v>
      </c>
      <c r="D16" s="81">
        <f>D17+D18+D20+D32+D19</f>
        <v>14.82</v>
      </c>
      <c r="E16" s="57">
        <f>E17+E18+E20+E32+E19</f>
        <v>14.819053739747828</v>
      </c>
      <c r="F16" s="31"/>
      <c r="G16" s="15"/>
    </row>
    <row r="17" spans="1:6" ht="16.5" customHeight="1">
      <c r="A17" s="45" t="s">
        <v>25</v>
      </c>
      <c r="B17" s="46" t="s">
        <v>10</v>
      </c>
      <c r="C17" s="44">
        <v>1.31</v>
      </c>
      <c r="D17" s="81">
        <v>0.57999999999999996</v>
      </c>
      <c r="E17" s="57">
        <v>0.57999999999999996</v>
      </c>
      <c r="F17" s="31"/>
    </row>
    <row r="18" spans="1:6" ht="18.75" customHeight="1">
      <c r="A18" s="45" t="s">
        <v>27</v>
      </c>
      <c r="B18" s="47" t="s">
        <v>11</v>
      </c>
      <c r="C18" s="44">
        <v>0.62</v>
      </c>
      <c r="D18" s="81">
        <v>0.62</v>
      </c>
      <c r="E18" s="57">
        <v>0.62</v>
      </c>
      <c r="F18" s="31"/>
    </row>
    <row r="19" spans="1:6" s="34" customFormat="1" ht="18.75" customHeight="1">
      <c r="A19" s="45" t="s">
        <v>28</v>
      </c>
      <c r="B19" s="48" t="s">
        <v>34</v>
      </c>
      <c r="C19" s="44">
        <f>C10*35/C5</f>
        <v>0.4820051413881748</v>
      </c>
      <c r="D19" s="81">
        <v>0.48</v>
      </c>
      <c r="E19" s="57">
        <f>C10*35/C5</f>
        <v>0.4820051413881748</v>
      </c>
    </row>
    <row r="20" spans="1:6" ht="30">
      <c r="A20" s="45" t="s">
        <v>36</v>
      </c>
      <c r="B20" s="40" t="s">
        <v>12</v>
      </c>
      <c r="C20" s="44">
        <f>C21+C27+C28+C30+C31</f>
        <v>10.197996082751866</v>
      </c>
      <c r="D20" s="81">
        <f>D21+D27+D28+D30+D31</f>
        <v>11.23</v>
      </c>
      <c r="E20" s="57">
        <f>E21+E27+E28+E30+E31</f>
        <v>11.227048598359653</v>
      </c>
      <c r="F20" s="31"/>
    </row>
    <row r="21" spans="1:6" ht="60">
      <c r="A21" s="63"/>
      <c r="B21" s="10" t="s">
        <v>23</v>
      </c>
      <c r="C21" s="21">
        <v>3.01</v>
      </c>
      <c r="D21" s="82">
        <f>SUM(D22:D26)</f>
        <v>3.01</v>
      </c>
      <c r="E21" s="58">
        <f>SUM(E22:E26)</f>
        <v>3.0090525156077854</v>
      </c>
      <c r="F21" s="31"/>
    </row>
    <row r="22" spans="1:6" hidden="1">
      <c r="A22" s="64"/>
      <c r="B22" s="11" t="s">
        <v>13</v>
      </c>
      <c r="C22" s="21" t="e">
        <f>1000/B5</f>
        <v>#VALUE!</v>
      </c>
      <c r="D22" s="82">
        <v>0.23</v>
      </c>
      <c r="E22" s="58">
        <f>1000/C5</f>
        <v>0.22952625780389277</v>
      </c>
      <c r="F22" s="31"/>
    </row>
    <row r="23" spans="1:6" hidden="1">
      <c r="A23" s="64"/>
      <c r="B23" s="12" t="s">
        <v>14</v>
      </c>
      <c r="C23" s="21" t="e">
        <f>1000/B5</f>
        <v>#VALUE!</v>
      </c>
      <c r="D23" s="82">
        <v>0.23</v>
      </c>
      <c r="E23" s="58">
        <f>1000/C5</f>
        <v>0.22952625780389277</v>
      </c>
      <c r="F23" s="31"/>
    </row>
    <row r="24" spans="1:6" hidden="1">
      <c r="A24" s="64"/>
      <c r="B24" s="12" t="s">
        <v>15</v>
      </c>
      <c r="C24" s="21">
        <v>0.13</v>
      </c>
      <c r="D24" s="82">
        <v>0.13</v>
      </c>
      <c r="E24" s="58">
        <v>0.13</v>
      </c>
      <c r="F24" s="31"/>
    </row>
    <row r="25" spans="1:6" hidden="1">
      <c r="A25" s="64"/>
      <c r="B25" s="12" t="s">
        <v>30</v>
      </c>
      <c r="C25" s="21">
        <v>1.18</v>
      </c>
      <c r="D25" s="82">
        <v>1.18</v>
      </c>
      <c r="E25" s="58">
        <v>1.18</v>
      </c>
      <c r="F25" s="31"/>
    </row>
    <row r="26" spans="1:6" hidden="1">
      <c r="A26" s="64"/>
      <c r="B26" s="49" t="s">
        <v>16</v>
      </c>
      <c r="C26" s="21">
        <v>1.24</v>
      </c>
      <c r="D26" s="82">
        <v>1.24</v>
      </c>
      <c r="E26" s="58">
        <v>1.24</v>
      </c>
      <c r="F26" s="31"/>
    </row>
    <row r="27" spans="1:6" ht="51" customHeight="1">
      <c r="A27" s="64"/>
      <c r="B27" s="10" t="s">
        <v>17</v>
      </c>
      <c r="C27" s="21">
        <v>2.29</v>
      </c>
      <c r="D27" s="82">
        <f>2.29+0.3</f>
        <v>2.59</v>
      </c>
      <c r="E27" s="58">
        <f>2.29+0.3</f>
        <v>2.59</v>
      </c>
      <c r="F27" s="31"/>
    </row>
    <row r="28" spans="1:6" ht="60">
      <c r="A28" s="64"/>
      <c r="B28" s="13" t="s">
        <v>18</v>
      </c>
      <c r="C28" s="21">
        <v>4.67</v>
      </c>
      <c r="D28" s="82">
        <f>4.67+0.73</f>
        <v>5.4</v>
      </c>
      <c r="E28" s="58">
        <f>4.67+0.73</f>
        <v>5.4</v>
      </c>
      <c r="F28" s="31"/>
    </row>
    <row r="29" spans="1:6" hidden="1">
      <c r="A29" s="64"/>
      <c r="B29" s="14" t="s">
        <v>33</v>
      </c>
      <c r="C29" s="50">
        <v>0</v>
      </c>
      <c r="D29" s="83">
        <v>0</v>
      </c>
      <c r="E29" s="59">
        <v>0</v>
      </c>
      <c r="F29" s="31"/>
    </row>
    <row r="30" spans="1:6" s="22" customFormat="1" ht="30">
      <c r="A30" s="64"/>
      <c r="B30" s="10" t="s">
        <v>19</v>
      </c>
      <c r="C30" s="21">
        <f>660/C5</f>
        <v>0.15148733015056923</v>
      </c>
      <c r="D30" s="82">
        <v>0.15</v>
      </c>
      <c r="E30" s="58">
        <f>660/C5</f>
        <v>0.15148733015056923</v>
      </c>
      <c r="F30" s="31"/>
    </row>
    <row r="31" spans="1:6" s="22" customFormat="1">
      <c r="A31" s="65"/>
      <c r="B31" s="10" t="s">
        <v>31</v>
      </c>
      <c r="C31" s="21">
        <f>4000/C5/12</f>
        <v>7.6508752601297594E-2</v>
      </c>
      <c r="D31" s="82">
        <v>0.08</v>
      </c>
      <c r="E31" s="58">
        <f>4000/C5/12</f>
        <v>7.6508752601297594E-2</v>
      </c>
      <c r="F31" s="31"/>
    </row>
    <row r="32" spans="1:6" s="36" customFormat="1" ht="21" customHeight="1">
      <c r="A32" s="45" t="s">
        <v>29</v>
      </c>
      <c r="B32" s="51" t="s">
        <v>20</v>
      </c>
      <c r="C32" s="44">
        <f>(C14+C15+C17+C18+C19+C20+C33)*0.1</f>
        <v>1.9130001224140043</v>
      </c>
      <c r="D32" s="81">
        <v>1.91</v>
      </c>
      <c r="E32" s="57">
        <v>1.91</v>
      </c>
      <c r="F32" s="31"/>
    </row>
    <row r="33" spans="1:12" ht="21.75" customHeight="1">
      <c r="A33" s="33" t="s">
        <v>32</v>
      </c>
      <c r="B33" s="37" t="s">
        <v>22</v>
      </c>
      <c r="C33" s="32">
        <v>2</v>
      </c>
      <c r="D33" s="32">
        <v>2</v>
      </c>
      <c r="E33" s="57">
        <v>2</v>
      </c>
      <c r="F33" s="31"/>
    </row>
    <row r="34" spans="1:12" ht="30" customHeight="1">
      <c r="A34" s="19"/>
      <c r="B34" s="20" t="s">
        <v>44</v>
      </c>
      <c r="C34" s="8">
        <f>C13+C33</f>
        <v>21.043001346554043</v>
      </c>
      <c r="D34" s="80">
        <f>D13+D33</f>
        <v>20.66</v>
      </c>
      <c r="E34" s="56">
        <f>E13+E33</f>
        <v>19.239053739747828</v>
      </c>
      <c r="F34" s="31"/>
      <c r="G34" s="15"/>
      <c r="I34" s="35"/>
      <c r="J34" s="35"/>
      <c r="L34" s="38"/>
    </row>
    <row r="37" spans="1:12">
      <c r="B37" t="s">
        <v>37</v>
      </c>
      <c r="C37"/>
      <c r="D37" s="84"/>
      <c r="E37" s="60"/>
      <c r="G37" s="15"/>
      <c r="H37" s="15"/>
      <c r="I37" s="15"/>
    </row>
  </sheetData>
  <mergeCells count="10">
    <mergeCell ref="A2:E2"/>
    <mergeCell ref="B4:E4"/>
    <mergeCell ref="A21:A31"/>
    <mergeCell ref="C5:E5"/>
    <mergeCell ref="C6:E6"/>
    <mergeCell ref="C7:E7"/>
    <mergeCell ref="C9:E9"/>
    <mergeCell ref="C10:E10"/>
    <mergeCell ref="C11:E11"/>
    <mergeCell ref="C8:E8"/>
  </mergeCells>
  <pageMargins left="0.70866141732283472" right="0.70866141732283472" top="0.31496062992125984" bottom="0.74803149606299213" header="0.31496062992125984" footer="0.31496062992125984"/>
  <pageSetup paperSize="9" scale="90" orientation="portrait" r:id="rId1"/>
  <colBreaks count="1" manualBreakCount="1">
    <brk id="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В.Набер. 165-4</vt:lpstr>
      <vt:lpstr>'В.Набер. 165-4'!Область_печати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2017-01-25T08:46:05Z</dcterms:modified>
</cp:coreProperties>
</file>